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5" i="1" l="1"/>
  <c r="I98" i="1" l="1"/>
  <c r="H98" i="1"/>
  <c r="H100" i="1"/>
  <c r="I100" i="1" l="1"/>
  <c r="I175" i="1"/>
  <c r="H175" i="1"/>
  <c r="G108" i="1"/>
  <c r="H79" i="1" l="1"/>
  <c r="I79" i="1"/>
  <c r="G79" i="1"/>
  <c r="H107" i="1"/>
  <c r="I107" i="1"/>
  <c r="G107" i="1"/>
  <c r="G115" i="1" l="1"/>
  <c r="G66" i="1"/>
  <c r="I37" i="1" l="1"/>
  <c r="H37" i="1"/>
  <c r="G37" i="1"/>
  <c r="H177" i="1" l="1"/>
  <c r="I177" i="1"/>
  <c r="G177" i="1"/>
  <c r="G176" i="1" s="1"/>
  <c r="H137" i="1"/>
  <c r="I137" i="1"/>
  <c r="H138" i="1"/>
  <c r="I138" i="1"/>
  <c r="G87" i="1"/>
  <c r="G64" i="1" l="1"/>
  <c r="H35" i="1" l="1"/>
  <c r="H181" i="1"/>
  <c r="I181" i="1"/>
  <c r="H179" i="1"/>
  <c r="I179" i="1"/>
  <c r="H176" i="1"/>
  <c r="I176" i="1"/>
  <c r="H174" i="1"/>
  <c r="I174" i="1"/>
  <c r="H155" i="1"/>
  <c r="H154" i="1" s="1"/>
  <c r="I155" i="1"/>
  <c r="I154" i="1" s="1"/>
  <c r="H151" i="1"/>
  <c r="I151" i="1"/>
  <c r="H152" i="1"/>
  <c r="I152" i="1"/>
  <c r="H149" i="1"/>
  <c r="I149" i="1"/>
  <c r="H147" i="1"/>
  <c r="I147" i="1"/>
  <c r="H145" i="1"/>
  <c r="I145" i="1"/>
  <c r="H143" i="1"/>
  <c r="I143" i="1"/>
  <c r="H141" i="1"/>
  <c r="I141" i="1"/>
  <c r="H134" i="1"/>
  <c r="I134" i="1"/>
  <c r="H135" i="1"/>
  <c r="I135" i="1"/>
  <c r="H131" i="1"/>
  <c r="I131" i="1"/>
  <c r="H132" i="1"/>
  <c r="I132" i="1"/>
  <c r="H126" i="1"/>
  <c r="I126" i="1"/>
  <c r="H122" i="1"/>
  <c r="I122" i="1"/>
  <c r="I120" i="1" s="1"/>
  <c r="H116" i="1"/>
  <c r="I116" i="1"/>
  <c r="H114" i="1"/>
  <c r="H113" i="1" s="1"/>
  <c r="I114" i="1"/>
  <c r="H106" i="1"/>
  <c r="H105" i="1" s="1"/>
  <c r="I106" i="1"/>
  <c r="I105" i="1" s="1"/>
  <c r="H103" i="1"/>
  <c r="I103" i="1"/>
  <c r="H101" i="1"/>
  <c r="I101" i="1"/>
  <c r="H99" i="1"/>
  <c r="I99" i="1"/>
  <c r="H97" i="1"/>
  <c r="I97" i="1"/>
  <c r="H93" i="1"/>
  <c r="I93" i="1"/>
  <c r="H94" i="1"/>
  <c r="I94" i="1"/>
  <c r="H86" i="1"/>
  <c r="I86" i="1"/>
  <c r="H87" i="1"/>
  <c r="I87" i="1"/>
  <c r="H84" i="1"/>
  <c r="I84" i="1"/>
  <c r="I82" i="1"/>
  <c r="H82" i="1"/>
  <c r="H81" i="1"/>
  <c r="I81" i="1"/>
  <c r="H78" i="1"/>
  <c r="I78" i="1"/>
  <c r="H71" i="1"/>
  <c r="H67" i="1" s="1"/>
  <c r="I71" i="1"/>
  <c r="I69" i="1" s="1"/>
  <c r="H65" i="1"/>
  <c r="I65" i="1"/>
  <c r="H63" i="1"/>
  <c r="I63" i="1"/>
  <c r="H61" i="1"/>
  <c r="I61" i="1"/>
  <c r="H56" i="1"/>
  <c r="I56" i="1"/>
  <c r="H57" i="1"/>
  <c r="I57" i="1"/>
  <c r="H49" i="1"/>
  <c r="I49" i="1"/>
  <c r="H50" i="1"/>
  <c r="I50" i="1"/>
  <c r="H51" i="1"/>
  <c r="I51" i="1"/>
  <c r="H52" i="1"/>
  <c r="I52" i="1"/>
  <c r="H53" i="1"/>
  <c r="I53" i="1"/>
  <c r="H45" i="1"/>
  <c r="I45" i="1"/>
  <c r="H46" i="1"/>
  <c r="I46" i="1"/>
  <c r="H47" i="1"/>
  <c r="I47" i="1"/>
  <c r="H43" i="1"/>
  <c r="I43" i="1"/>
  <c r="H41" i="1"/>
  <c r="I41" i="1"/>
  <c r="H39" i="1"/>
  <c r="I39" i="1"/>
  <c r="I35" i="1"/>
  <c r="H28" i="1"/>
  <c r="I28" i="1"/>
  <c r="H29" i="1"/>
  <c r="I29" i="1"/>
  <c r="H30" i="1"/>
  <c r="I30" i="1"/>
  <c r="H20" i="1"/>
  <c r="I20" i="1"/>
  <c r="H21" i="1"/>
  <c r="I21" i="1"/>
  <c r="H22" i="1"/>
  <c r="I22" i="1"/>
  <c r="H23" i="1"/>
  <c r="I23" i="1"/>
  <c r="H24" i="1"/>
  <c r="I24" i="1"/>
  <c r="H200" i="1"/>
  <c r="H199" i="1" s="1"/>
  <c r="H198" i="1" s="1"/>
  <c r="H197" i="1" s="1"/>
  <c r="H196" i="1" s="1"/>
  <c r="I200" i="1"/>
  <c r="I199" i="1" s="1"/>
  <c r="I198" i="1" s="1"/>
  <c r="I197" i="1" s="1"/>
  <c r="I196" i="1" s="1"/>
  <c r="G200" i="1"/>
  <c r="G199" i="1" s="1"/>
  <c r="G198" i="1" s="1"/>
  <c r="G197" i="1" s="1"/>
  <c r="G196" i="1" s="1"/>
  <c r="H194" i="1"/>
  <c r="H193" i="1" s="1"/>
  <c r="I194" i="1"/>
  <c r="I193" i="1" s="1"/>
  <c r="G194" i="1"/>
  <c r="G192" i="1" s="1"/>
  <c r="G191" i="1" s="1"/>
  <c r="G190" i="1" s="1"/>
  <c r="H186" i="1"/>
  <c r="H185" i="1" s="1"/>
  <c r="H184" i="1" s="1"/>
  <c r="H183" i="1" s="1"/>
  <c r="I186" i="1"/>
  <c r="I185" i="1" s="1"/>
  <c r="I184" i="1" s="1"/>
  <c r="I183" i="1" s="1"/>
  <c r="H187" i="1"/>
  <c r="I187" i="1"/>
  <c r="H188" i="1"/>
  <c r="I188" i="1"/>
  <c r="G186" i="1"/>
  <c r="G185" i="1" s="1"/>
  <c r="G184" i="1" s="1"/>
  <c r="G183" i="1" s="1"/>
  <c r="G187" i="1"/>
  <c r="G188" i="1"/>
  <c r="G181" i="1"/>
  <c r="G179" i="1"/>
  <c r="G174" i="1"/>
  <c r="G173" i="1" s="1"/>
  <c r="G172" i="1" s="1"/>
  <c r="G171" i="1" s="1"/>
  <c r="G170" i="1" s="1"/>
  <c r="G169" i="1" s="1"/>
  <c r="H166" i="1"/>
  <c r="H162" i="1" s="1"/>
  <c r="H160" i="1" s="1"/>
  <c r="I166" i="1"/>
  <c r="H167" i="1"/>
  <c r="I167" i="1"/>
  <c r="H163" i="1"/>
  <c r="I163" i="1"/>
  <c r="H164" i="1"/>
  <c r="I164" i="1"/>
  <c r="G167" i="1"/>
  <c r="G166" i="1"/>
  <c r="G164" i="1"/>
  <c r="G163" i="1"/>
  <c r="G158" i="1"/>
  <c r="G155" i="1"/>
  <c r="G149" i="1"/>
  <c r="G147" i="1"/>
  <c r="G145" i="1"/>
  <c r="G143" i="1"/>
  <c r="G141" i="1"/>
  <c r="G151" i="1"/>
  <c r="G152" i="1"/>
  <c r="G138" i="1"/>
  <c r="G137" i="1"/>
  <c r="G134" i="1"/>
  <c r="G135" i="1"/>
  <c r="G131" i="1"/>
  <c r="G132" i="1"/>
  <c r="G122" i="1"/>
  <c r="G121" i="1" s="1"/>
  <c r="G126" i="1"/>
  <c r="G106" i="1"/>
  <c r="G105" i="1" s="1"/>
  <c r="G116" i="1"/>
  <c r="G114" i="1"/>
  <c r="G103" i="1"/>
  <c r="G101" i="1"/>
  <c r="G99" i="1"/>
  <c r="G97" i="1"/>
  <c r="G94" i="1"/>
  <c r="G93" i="1"/>
  <c r="G140" i="1" l="1"/>
  <c r="H140" i="1"/>
  <c r="G130" i="1"/>
  <c r="H130" i="1"/>
  <c r="I124" i="1"/>
  <c r="I125" i="1"/>
  <c r="H124" i="1"/>
  <c r="H125" i="1"/>
  <c r="G124" i="1"/>
  <c r="G125" i="1"/>
  <c r="I140" i="1"/>
  <c r="I130" i="1" s="1"/>
  <c r="I129" i="1" s="1"/>
  <c r="I128" i="1" s="1"/>
  <c r="H60" i="1"/>
  <c r="H59" i="1" s="1"/>
  <c r="H55" i="1" s="1"/>
  <c r="G113" i="1"/>
  <c r="G112" i="1" s="1"/>
  <c r="I162" i="1"/>
  <c r="I160" i="1" s="1"/>
  <c r="G162" i="1"/>
  <c r="G160" i="1" s="1"/>
  <c r="G154" i="1"/>
  <c r="I60" i="1"/>
  <c r="I59" i="1" s="1"/>
  <c r="G118" i="1"/>
  <c r="G119" i="1"/>
  <c r="I34" i="1"/>
  <c r="I33" i="1" s="1"/>
  <c r="I27" i="1" s="1"/>
  <c r="G120" i="1"/>
  <c r="H77" i="1"/>
  <c r="H76" i="1" s="1"/>
  <c r="H75" i="1" s="1"/>
  <c r="H74" i="1" s="1"/>
  <c r="H129" i="1"/>
  <c r="H128" i="1" s="1"/>
  <c r="G96" i="1"/>
  <c r="G92" i="1" s="1"/>
  <c r="G91" i="1" s="1"/>
  <c r="I113" i="1"/>
  <c r="I111" i="1" s="1"/>
  <c r="I110" i="1" s="1"/>
  <c r="G193" i="1"/>
  <c r="H173" i="1"/>
  <c r="H172" i="1" s="1"/>
  <c r="H171" i="1" s="1"/>
  <c r="H170" i="1" s="1"/>
  <c r="H169" i="1" s="1"/>
  <c r="I173" i="1"/>
  <c r="I172" i="1" s="1"/>
  <c r="I171" i="1" s="1"/>
  <c r="I170" i="1" s="1"/>
  <c r="I169" i="1" s="1"/>
  <c r="H118" i="1"/>
  <c r="H120" i="1"/>
  <c r="I119" i="1"/>
  <c r="H119" i="1"/>
  <c r="I121" i="1"/>
  <c r="I118" i="1"/>
  <c r="H121" i="1"/>
  <c r="H111" i="1"/>
  <c r="H110" i="1" s="1"/>
  <c r="H112" i="1"/>
  <c r="I96" i="1"/>
  <c r="I92" i="1" s="1"/>
  <c r="I90" i="1" s="1"/>
  <c r="H96" i="1"/>
  <c r="H92" i="1" s="1"/>
  <c r="H91" i="1" s="1"/>
  <c r="I77" i="1"/>
  <c r="I76" i="1" s="1"/>
  <c r="I75" i="1" s="1"/>
  <c r="I74" i="1" s="1"/>
  <c r="H69" i="1"/>
  <c r="I68" i="1"/>
  <c r="H68" i="1"/>
  <c r="I70" i="1"/>
  <c r="I67" i="1"/>
  <c r="H70" i="1"/>
  <c r="I55" i="1"/>
  <c r="H34" i="1"/>
  <c r="H33" i="1" s="1"/>
  <c r="H27" i="1" s="1"/>
  <c r="I192" i="1"/>
  <c r="I191" i="1" s="1"/>
  <c r="I190" i="1" s="1"/>
  <c r="H192" i="1"/>
  <c r="H191" i="1" s="1"/>
  <c r="H190" i="1" s="1"/>
  <c r="H161" i="1"/>
  <c r="G86" i="1"/>
  <c r="G84" i="1"/>
  <c r="G82" i="1"/>
  <c r="G81" i="1"/>
  <c r="G78" i="1"/>
  <c r="G71" i="1"/>
  <c r="G68" i="1" s="1"/>
  <c r="G65" i="1"/>
  <c r="G63" i="1"/>
  <c r="G61" i="1"/>
  <c r="G57" i="1"/>
  <c r="G56" i="1"/>
  <c r="G52" i="1"/>
  <c r="G51" i="1"/>
  <c r="G50" i="1"/>
  <c r="G49" i="1"/>
  <c r="G53" i="1"/>
  <c r="G47" i="1"/>
  <c r="G46" i="1"/>
  <c r="G45" i="1"/>
  <c r="G43" i="1"/>
  <c r="G41" i="1"/>
  <c r="G39" i="1"/>
  <c r="G35" i="1"/>
  <c r="G30" i="1"/>
  <c r="G29" i="1"/>
  <c r="G28" i="1"/>
  <c r="G24" i="1"/>
  <c r="G23" i="1"/>
  <c r="G22" i="1"/>
  <c r="G21" i="1"/>
  <c r="G20" i="1"/>
  <c r="G129" i="1" l="1"/>
  <c r="G128" i="1" s="1"/>
  <c r="G111" i="1"/>
  <c r="G110" i="1" s="1"/>
  <c r="G109" i="1" s="1"/>
  <c r="I161" i="1"/>
  <c r="I109" i="1"/>
  <c r="H109" i="1"/>
  <c r="G161" i="1"/>
  <c r="I112" i="1"/>
  <c r="I91" i="1"/>
  <c r="G90" i="1"/>
  <c r="G89" i="1"/>
  <c r="G34" i="1"/>
  <c r="G33" i="1" s="1"/>
  <c r="G27" i="1" s="1"/>
  <c r="G26" i="1" s="1"/>
  <c r="I26" i="1"/>
  <c r="I19" i="1" s="1"/>
  <c r="H26" i="1"/>
  <c r="H19" i="1" s="1"/>
  <c r="G60" i="1"/>
  <c r="G59" i="1" s="1"/>
  <c r="G55" i="1" s="1"/>
  <c r="G69" i="1"/>
  <c r="G67" i="1"/>
  <c r="G70" i="1"/>
  <c r="H89" i="1"/>
  <c r="I89" i="1"/>
  <c r="H90" i="1"/>
  <c r="G77" i="1"/>
  <c r="G76" i="1" s="1"/>
  <c r="G75" i="1" s="1"/>
  <c r="G74" i="1" s="1"/>
  <c r="I18" i="1" l="1"/>
  <c r="H18" i="1"/>
  <c r="G19" i="1"/>
  <c r="G18" i="1" s="1"/>
</calcChain>
</file>

<file path=xl/sharedStrings.xml><?xml version="1.0" encoding="utf-8"?>
<sst xmlns="http://schemas.openxmlformats.org/spreadsheetml/2006/main" count="841" uniqueCount="224">
  <si>
    <t>КВСР</t>
  </si>
  <si>
    <t>Раздел</t>
  </si>
  <si>
    <t>Подраздел</t>
  </si>
  <si>
    <t>КЦСР</t>
  </si>
  <si>
    <t>КВР</t>
  </si>
  <si>
    <t>Сумма (тысяч рублей)</t>
  </si>
  <si>
    <t>Администрация Большедворского сельского поселения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</si>
  <si>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</si>
  <si>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</si>
  <si>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органов местного самоуправления Большедворского сельского поселения</t>
  </si>
  <si>
    <t>Обеспечение деятельности совета депутатов Большедворского сельского поселения</t>
  </si>
  <si>
    <t>Непрограммные расходы</t>
  </si>
  <si>
    <t>Межбюджетные трансферты, передаваемые бюджету муниципального района из бюджета Большедворского сельского поселения на расходы по осуществлению части полномочий контрольно-счетного органа Большедворского сельского поселения по осуществлению внешнего муниципального контроля</t>
  </si>
  <si>
    <t>Межбюджетные трансферты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</si>
  <si>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</si>
  <si>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Обеспечение деятельности главы администрации Большедворского сельского поселения</t>
  </si>
  <si>
    <t>Исполнение функций органов местного самоуправления Большедворского сельского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</si>
  <si>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</si>
  <si>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администрации Большедворского сельского поселения</t>
  </si>
  <si>
    <t>Межбюджетные трансферты, передаваемые бюджету муниципального района из бюджета Большедворского сельского поселения на расходы на определение поставщиков (подрядчиков, исполнителей) для нужд поселения</t>
  </si>
  <si>
    <t>Резервные фонды</t>
  </si>
  <si>
    <t>Иные бюджетные ассигнования</t>
  </si>
  <si>
    <t>Другие общегосударственные вопросы</t>
  </si>
  <si>
    <t>Реализация политики в области приватизации и управления муниципальной собственностью</t>
  </si>
  <si>
    <t>Вознаграждение иным формам местного самоуправления по исполнению общественных обязанностей</t>
  </si>
  <si>
    <t>Другие вопросы по исполнению муниципальных функций органов местного самоуправления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</si>
  <si>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</si>
  <si>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</si>
  <si>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</si>
  <si>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Прочая закупка товаров, работ и услуг для обеспечения государственных (муниципальных) нужд</t>
  </si>
  <si>
    <t>Национальная экономика</t>
  </si>
  <si>
    <t>Ремонт автомобильных дорог общего пользования на территории Большедворского сельского поселения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</si>
  <si>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</si>
  <si>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Жилищно-коммунальное хозяйство</t>
  </si>
  <si>
    <t>Жилищное хозяйство</t>
  </si>
  <si>
    <t>Коммунальное хозяйство</t>
  </si>
  <si>
    <t>Создание условий для обеспечения жителей услугами коммунального хозяйства</t>
  </si>
  <si>
    <t>Благоустройство</t>
  </si>
  <si>
    <t>Организация уличного освещения</t>
  </si>
  <si>
    <t>Озеленение</t>
  </si>
  <si>
    <t>Культура, кинематография</t>
  </si>
  <si>
    <t>Культура</t>
  </si>
  <si>
    <t>Предоставление субсидий бюджетным, автономным учреждениям и иным некоммерческим организациям</t>
  </si>
  <si>
    <t>Социальная политика</t>
  </si>
  <si>
    <t>Пенсионное обеспечение</t>
  </si>
  <si>
    <t>03</t>
  </si>
  <si>
    <t>П1 0 00 00000</t>
  </si>
  <si>
    <t>П1 1 00 00000</t>
  </si>
  <si>
    <t>П1 1 01 00000</t>
  </si>
  <si>
    <t>П1 1 01 П7010</t>
  </si>
  <si>
    <t>500</t>
  </si>
  <si>
    <t>04</t>
  </si>
  <si>
    <t>П1 2 00 00000</t>
  </si>
  <si>
    <t>П1 2 01 00000</t>
  </si>
  <si>
    <t>П1 2 01 00150</t>
  </si>
  <si>
    <t>100</t>
  </si>
  <si>
    <t>П1 3 00 00000</t>
  </si>
  <si>
    <t>П1 3 01 00000</t>
  </si>
  <si>
    <t>П1 3 01 00150</t>
  </si>
  <si>
    <t>200</t>
  </si>
  <si>
    <t>П1 3 01 П7020</t>
  </si>
  <si>
    <t>П1 3 01 П7040</t>
  </si>
  <si>
    <t>П1 3 01 П7120</t>
  </si>
  <si>
    <t>П1 8 00 00000</t>
  </si>
  <si>
    <t>П1 8 01 00000</t>
  </si>
  <si>
    <t>П1 8 01 71340</t>
  </si>
  <si>
    <t>П1 4 00 00000</t>
  </si>
  <si>
    <t>П1 4 01 00000</t>
  </si>
  <si>
    <t>П1 5 0113200</t>
  </si>
  <si>
    <t>П1 6 00 00000</t>
  </si>
  <si>
    <t>П1 6 01 00000</t>
  </si>
  <si>
    <t>П1 6 01 13030</t>
  </si>
  <si>
    <t>П1 6 01 13040</t>
  </si>
  <si>
    <t>П1 6 01 13620</t>
  </si>
  <si>
    <t>П2 8 00 00000</t>
  </si>
  <si>
    <t>П2 8 01 00000</t>
  </si>
  <si>
    <t>П2 8 01 51180</t>
  </si>
  <si>
    <t>71 4 04 14653</t>
  </si>
  <si>
    <t>71 4 04 14654</t>
  </si>
  <si>
    <t>71 4 00 00000</t>
  </si>
  <si>
    <t>01</t>
  </si>
  <si>
    <t>005</t>
  </si>
  <si>
    <t>Прочая закупка  товаров, работ и услуг для обеспечения государственных (муниципальных) нужд</t>
  </si>
  <si>
    <t>Межбюджетные трансферты, передаваемые бюджету муниципального района из бюджета Большедворского сельского поселения на расходы по исполнению (кассовому) бюджета поселения и контроля за его исполнением</t>
  </si>
  <si>
    <t>Межбюджетные трансферты, передаваемые бюджету муниципального района из бюджета Большедворского сельского поселения по осуществлению муниципального жилищного контроля</t>
  </si>
  <si>
    <t>Исполнение отдельных государственных полномочий</t>
  </si>
  <si>
    <t>Выполнение отдельных государственных полномочий Ленинградской области в сфере административных правоотношений</t>
  </si>
  <si>
    <t>Резервный фонд администрации Большедворского сельского поселения</t>
  </si>
  <si>
    <t>Оценка недвижимости, признание прав и регулирование отношений по муниципальной собственности</t>
  </si>
  <si>
    <t>Прочая закупка товаров, работ и услуг для государственных (муниципальных) нужд</t>
  </si>
  <si>
    <t>Выполнение других обязательств муниципального образования</t>
  </si>
  <si>
    <t>Ежегодные членские взносы в Ассоциацию муниципальных образований</t>
  </si>
  <si>
    <t>Исполнение отдельных государственных полномочий по вопросам национальной обороны</t>
  </si>
  <si>
    <t>Осуществление первичного воинского учета на территориях, где отсутствуют военные комиссариаты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</si>
  <si>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</si>
  <si>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”Развитие территории Большедворского сельского поселения”</t>
  </si>
  <si>
    <t>Комплекс процессных мероприятий</t>
  </si>
  <si>
    <t>Комплекс процессных мероприятий "Развитие части территории Большедворского сельского поселения"</t>
  </si>
  <si>
    <t>Мероприятия в рамках реализации областного закона № 147-оз от 28.12.2018г."О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</si>
  <si>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Комплекс процессных мероприятий  "Обеспечение мер противопожарной безопасности на территории Большедворского сельского поселения"</t>
  </si>
  <si>
    <t>Содержание и техническое обслуживание противопожарных средств и систем</t>
  </si>
  <si>
    <t>Комплекс мер по противопожарной безопасности территории  поселения</t>
  </si>
  <si>
    <t>Межбюджетные трансферты, передаваемые бюджету Бокситогорского муниципального района из бюджета  поселения в области создания, содержания и организации деятельности аварийно-спасательных формирований</t>
  </si>
  <si>
    <t>Межбюджетные трансферты, передаваемые бюджету муниципального района из бюджета Большедворского сельского поселения на расходы по созданию, содержанию и организации деятельности аварийно-спасательных служб и (или) аварийно-спасательных формирований</t>
  </si>
  <si>
    <t>Дорожное хозяйство (дорожные фонды)</t>
  </si>
  <si>
    <t>Комплекс процессных мероприятий  "Ремонт и содержание автомобильных дорог общего пользования на территории Большедворского сельского поселения"</t>
  </si>
  <si>
    <t>Содержание автомобильных дорог общего пользования местного значения в границах населенных пунктов</t>
  </si>
  <si>
    <t>Мероприятия, направленные на достижение цели федерального проекта "Дорожная сеть"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</si>
  <si>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</si>
  <si>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Комплекс процессных мероприятий  "Содержание жилищного хозяйства на территории Большедворского сельского поселения"</t>
  </si>
  <si>
    <t>Прочие мероприятия в области жилищного хозяйства</t>
  </si>
  <si>
    <t>Обеспечение мероприятий по капитальному ремонту многоквартирных домов</t>
  </si>
  <si>
    <t>Комплекс процессных мероприятий  "Развитие инженерной инфраструктуры на территории Большедворского сельского поселения"</t>
  </si>
  <si>
    <t>Мероприятия по созданию мест (площадок) накопления твёрдых коммунальных от ходов</t>
  </si>
  <si>
    <t>Комплекс процессных мероприятий  "Развитие части территории административного центра деревни Большой Двор Большедворского сельского поселения"</t>
  </si>
  <si>
    <t>Мероприятия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</si>
  <si>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Комплекс процессных мероприятий "Борьба с борщевиком Сосновского на территории Большедворского сельского поселения"</t>
  </si>
  <si>
    <t>Прочие мероприятия по борьбе с борщевиком Сосновского</t>
  </si>
  <si>
    <t>Прочая закупка товаров, работ и услуг</t>
  </si>
  <si>
    <t>Комплекс процессных мероприятий  "Организация благоустройства на территории Большедворского сельского поселения"</t>
  </si>
  <si>
    <t>Сбор и вывоз твердых бытовых отходов</t>
  </si>
  <si>
    <t>Содержание мест захоронения</t>
  </si>
  <si>
    <t>Мероприятия по благоустройству</t>
  </si>
  <si>
    <t>Комплекс процессных мероприятий  "Реализация функций в сфере обращения с отходами"</t>
  </si>
  <si>
    <t>Мероприятия, направленные на достижение цели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</si>
  <si>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</si>
  <si>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</t>
  </si>
  <si>
    <t>Мероприятия, направленные на достижение цели федерального проекта "Комплексная система обращения с твердыми коммунальными отходами"</t>
  </si>
  <si>
    <t>Мероприятия по оснащению мест(площадок) накопления твердых коммунальных отходов емкостями для накопления</t>
  </si>
  <si>
    <t>Образование</t>
  </si>
  <si>
    <t>Комплекс процессных мероприятий  "Создание условий для эффективного выполнения органами местного самоуправления своих полномочий в Большедворском сельском поселении"</t>
  </si>
  <si>
    <t>Получение дополнительного профессионального образования лицами,замещающими должности муниципальной службы в органах местного самоуправления</t>
  </si>
  <si>
    <t>Комплекс процессных мероприятий  "Развитие социальной и культурной сферы "</t>
  </si>
  <si>
    <t>Организация занятости детей, подростков и молодежи</t>
  </si>
  <si>
    <t>Обеспечение деятельности (услуги, работы) муниципальных учреждений</t>
  </si>
  <si>
    <t>Расходы по сохранению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</si>
  <si>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Межбюджетные трансферты, передаваемые бюджету муниципального района из бюджета поселения по организации библиотечного обслуживания и комплектованию библиотечных фондов библиотек поселения</t>
  </si>
  <si>
    <t>Непрограммные расходы органов местного самоуправления Большедворского сельского поселения по вопросам социальной политики</t>
  </si>
  <si>
    <t>Расходы на пенсионное обеспечение</t>
  </si>
  <si>
    <t>Доплаты к пенсиям муниципальных служащих</t>
  </si>
  <si>
    <t>Социальное обеспечение и иные выплаты населению</t>
  </si>
  <si>
    <t>Физическая культура и спорт</t>
  </si>
  <si>
    <t>Муниципальная программа "Развитие территории  Большедворского сельского поселения"</t>
  </si>
  <si>
    <t>Организация и проведение мероприятий в области физической культуры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</si>
  <si>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</si>
  <si>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</si>
  <si>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Непрограммные расходы органов местного самоуправления Большедворского сельского поселения по  обслуживанию муниципального долга муниципального образования</t>
  </si>
  <si>
    <t>Платежи по долговым обязательствам</t>
  </si>
  <si>
    <t>Процентные платежи по муниципальному долгу</t>
  </si>
  <si>
    <t>Обслуживание муниципального долга</t>
  </si>
  <si>
    <t>П1 4 01 11110</t>
  </si>
  <si>
    <t>П1 5 0000000</t>
  </si>
  <si>
    <t>71 0 00 00000</t>
  </si>
  <si>
    <t>71 4 02 00000</t>
  </si>
  <si>
    <t>71 4 02 S4770</t>
  </si>
  <si>
    <t>71 4 04 00000</t>
  </si>
  <si>
    <t>71 4 04 П7080</t>
  </si>
  <si>
    <t>71 4 05 00000</t>
  </si>
  <si>
    <t>71 4 05 14700</t>
  </si>
  <si>
    <t>71 4 05 15020</t>
  </si>
  <si>
    <t>71 4 05 Б2010</t>
  </si>
  <si>
    <t>71 4 05 Б7050</t>
  </si>
  <si>
    <t>71 8 01 00000</t>
  </si>
  <si>
    <t>71 8 01 S4200</t>
  </si>
  <si>
    <t>02</t>
  </si>
  <si>
    <t>09</t>
  </si>
  <si>
    <t>71 4 06 00000</t>
  </si>
  <si>
    <t>71 4 06 13500</t>
  </si>
  <si>
    <t>71 4 06 19601</t>
  </si>
  <si>
    <t>71 4 07 00000</t>
  </si>
  <si>
    <t>71 4 07 15050</t>
  </si>
  <si>
    <t>71 8 07 S4790</t>
  </si>
  <si>
    <t>71 4 01 00000</t>
  </si>
  <si>
    <t>71 4 01 S4660</t>
  </si>
  <si>
    <t>71 4 02  S4770</t>
  </si>
  <si>
    <t>71 4 03 00000</t>
  </si>
  <si>
    <t>71 4 03 14310</t>
  </si>
  <si>
    <t>71 4 08 00000</t>
  </si>
  <si>
    <t>71 4 08 16100</t>
  </si>
  <si>
    <t>71 4 08 16120</t>
  </si>
  <si>
    <t>71 4 08 16300</t>
  </si>
  <si>
    <t>71 4 08 16400</t>
  </si>
  <si>
    <t>71 4 08 16500</t>
  </si>
  <si>
    <t>71 4 13 00000</t>
  </si>
  <si>
    <t>71 4 13  S4880</t>
  </si>
  <si>
    <t>71 8 00 00000</t>
  </si>
  <si>
    <t>71 8 03 00000</t>
  </si>
  <si>
    <t>71 8 03 S4310</t>
  </si>
  <si>
    <t>71 8 07 00000</t>
  </si>
  <si>
    <t>71 8 07 S4960</t>
  </si>
  <si>
    <t>05</t>
  </si>
  <si>
    <t>71 4 12 00000</t>
  </si>
  <si>
    <t>71 4 12 13080</t>
  </si>
  <si>
    <t>71 4 09 00000</t>
  </si>
  <si>
    <t>71 4 09 01190</t>
  </si>
  <si>
    <t>71 4 09 00160</t>
  </si>
  <si>
    <t>71 4 09 S0360</t>
  </si>
  <si>
    <t>П9 0 00 00000</t>
  </si>
  <si>
    <t>П9 1 00 00000</t>
  </si>
  <si>
    <t>П9 1 01 00000</t>
  </si>
  <si>
    <t>П9 1 01 14910</t>
  </si>
  <si>
    <t>71 4 09 12970</t>
  </si>
  <si>
    <t>ПД 0 00 00000</t>
  </si>
  <si>
    <t>ПД 1 00 00000</t>
  </si>
  <si>
    <t xml:space="preserve"> ПД 1 01 10650</t>
  </si>
  <si>
    <t>07</t>
  </si>
  <si>
    <t>08</t>
  </si>
  <si>
    <t>00</t>
  </si>
  <si>
    <t xml:space="preserve">к решению совета депутатов </t>
  </si>
  <si>
    <t xml:space="preserve">Большедворского сельского поселения </t>
  </si>
  <si>
    <t>Бокситогорского муниципального района</t>
  </si>
  <si>
    <t>«УТВЕРЖДЕНЫ</t>
  </si>
  <si>
    <t xml:space="preserve">решением  совета  депутатов </t>
  </si>
  <si>
    <t>Большедворского сельского поселения</t>
  </si>
  <si>
    <t xml:space="preserve"> Бокситогорского муниципального района</t>
  </si>
  <si>
    <t>Приложение 4</t>
  </si>
  <si>
    <t xml:space="preserve"> (Приложение 4)</t>
  </si>
  <si>
    <t>Ведомственная структура расходов бюджета  Большедворского сельского поселения Бокситогорского муниципального района Ленинградской области на 2023 год  и на плановый период 2024 и 2025 годов</t>
  </si>
  <si>
    <t>Мероприятия, направленные на достижение цели проектов</t>
  </si>
  <si>
    <t xml:space="preserve">Мероприятия, направленные на достижение цели </t>
  </si>
  <si>
    <t>Мероприятия, направленные на достижение цели Федерального проекта комплексной системы по обращению с твердыми коммунальными отходами</t>
  </si>
  <si>
    <t>Мероприятия по ликвидации несанкционированных свалок</t>
  </si>
  <si>
    <t>от 15.12.2022 № ______</t>
  </si>
  <si>
    <t>71 4 09 П7070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</si>
</sst>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4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49" fontId="1" fillId="0" borderId="5" xfId="0" applyNumberFormat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/>
    <xf numFmtId="49" fontId="10" fillId="0" borderId="5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6" fillId="0" borderId="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49" fontId="1" fillId="0" borderId="7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/>
    <xf numFmtId="0" fontId="1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right" vertical="center"/>
    </xf>
    <xf numFmtId="4" fontId="1" fillId="0" borderId="0" xfId="0" applyNumberFormat="1" applyFont="1"/>
    <xf numFmtId="4" fontId="1" fillId="2" borderId="1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9" fontId="10" fillId="0" borderId="7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6" fillId="0" borderId="1" xfId="0" applyFont="1" applyFill="1" applyBorder="1" applyAlignment="1">
      <alignment vertical="center" wrapText="1"/>
    </xf>
    <xf numFmtId="49" fontId="1" fillId="0" borderId="7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3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/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5"/>
  <sheetViews>
    <sheetView tabSelected="1" topLeftCell="A91" zoomScale="87" zoomScaleNormal="87" workbookViewId="0">
      <selection activeCell="A94" sqref="A94"/>
    </sheetView>
  </sheetViews>
  <sheetFormatPr defaultRowHeight="15.75" x14ac:dyDescent="0.25"/>
  <cols>
    <col min="1" max="1" width="60.5703125" style="1" customWidth="1"/>
    <col min="2" max="3" width="9.140625" style="1"/>
    <col min="4" max="4" width="11.28515625" style="1" customWidth="1"/>
    <col min="5" max="5" width="22.5703125" style="1" customWidth="1"/>
    <col min="6" max="6" width="12.85546875" style="1" customWidth="1"/>
    <col min="7" max="9" width="14.5703125" style="1" customWidth="1"/>
    <col min="10" max="16384" width="9.140625" style="1"/>
  </cols>
  <sheetData>
    <row r="1" spans="1:10" x14ac:dyDescent="0.25">
      <c r="I1" s="64" t="s">
        <v>215</v>
      </c>
    </row>
    <row r="2" spans="1:10" x14ac:dyDescent="0.25">
      <c r="I2" s="64" t="s">
        <v>208</v>
      </c>
    </row>
    <row r="3" spans="1:10" x14ac:dyDescent="0.25">
      <c r="I3" s="64" t="s">
        <v>209</v>
      </c>
    </row>
    <row r="4" spans="1:10" x14ac:dyDescent="0.25">
      <c r="I4" s="64" t="s">
        <v>210</v>
      </c>
    </row>
    <row r="5" spans="1:10" x14ac:dyDescent="0.25">
      <c r="I5" s="64" t="s">
        <v>222</v>
      </c>
    </row>
    <row r="6" spans="1:10" x14ac:dyDescent="0.25">
      <c r="I6" s="64"/>
    </row>
    <row r="7" spans="1:10" x14ac:dyDescent="0.25">
      <c r="I7" s="64" t="s">
        <v>211</v>
      </c>
    </row>
    <row r="8" spans="1:10" x14ac:dyDescent="0.25">
      <c r="I8" s="64" t="s">
        <v>212</v>
      </c>
    </row>
    <row r="9" spans="1:10" x14ac:dyDescent="0.25">
      <c r="I9" s="64" t="s">
        <v>213</v>
      </c>
    </row>
    <row r="10" spans="1:10" x14ac:dyDescent="0.25">
      <c r="I10" s="64" t="s">
        <v>214</v>
      </c>
    </row>
    <row r="11" spans="1:10" x14ac:dyDescent="0.25">
      <c r="I11" s="64" t="s">
        <v>222</v>
      </c>
    </row>
    <row r="12" spans="1:10" x14ac:dyDescent="0.25">
      <c r="I12" s="64" t="s">
        <v>216</v>
      </c>
    </row>
    <row r="14" spans="1:10" ht="75" customHeight="1" x14ac:dyDescent="0.3">
      <c r="A14" s="99" t="s">
        <v>217</v>
      </c>
      <c r="B14" s="99"/>
      <c r="C14" s="99"/>
      <c r="D14" s="99"/>
      <c r="E14" s="99"/>
      <c r="F14" s="99"/>
      <c r="G14" s="99"/>
      <c r="H14" s="99"/>
      <c r="I14" s="99"/>
      <c r="J14" s="63"/>
    </row>
    <row r="15" spans="1:10" ht="10.5" customHeight="1" x14ac:dyDescent="0.25"/>
    <row r="16" spans="1:10" x14ac:dyDescent="0.25">
      <c r="A16" s="3"/>
      <c r="B16" s="101" t="s">
        <v>0</v>
      </c>
      <c r="C16" s="101" t="s">
        <v>1</v>
      </c>
      <c r="D16" s="101" t="s">
        <v>2</v>
      </c>
      <c r="E16" s="101" t="s">
        <v>3</v>
      </c>
      <c r="F16" s="101" t="s">
        <v>4</v>
      </c>
      <c r="G16" s="100" t="s">
        <v>5</v>
      </c>
      <c r="H16" s="100"/>
      <c r="I16" s="100"/>
    </row>
    <row r="17" spans="1:11" x14ac:dyDescent="0.25">
      <c r="A17" s="4"/>
      <c r="B17" s="102"/>
      <c r="C17" s="102"/>
      <c r="D17" s="102"/>
      <c r="E17" s="102"/>
      <c r="F17" s="102"/>
      <c r="G17" s="5">
        <v>2023</v>
      </c>
      <c r="H17" s="5">
        <v>2024</v>
      </c>
      <c r="I17" s="5">
        <v>2025</v>
      </c>
    </row>
    <row r="18" spans="1:11" ht="21.75" customHeight="1" x14ac:dyDescent="0.25">
      <c r="A18" s="4" t="s">
        <v>6</v>
      </c>
      <c r="B18" s="2"/>
      <c r="C18" s="57"/>
      <c r="D18" s="57"/>
      <c r="E18" s="14"/>
      <c r="F18" s="2"/>
      <c r="G18" s="22">
        <f>G19+G67+G74+G89+G109+G160+G169+G183+G190+G196</f>
        <v>26374.6</v>
      </c>
      <c r="H18" s="22">
        <f>H19+H67+H74+H89+H109+H160+H169+H183+H190+H196</f>
        <v>21324.1</v>
      </c>
      <c r="I18" s="22">
        <f>I19+I67+I74+I89+I109+I160+I169+I183+I190+I196</f>
        <v>19499.5</v>
      </c>
    </row>
    <row r="19" spans="1:11" ht="23.25" customHeight="1" x14ac:dyDescent="0.25">
      <c r="A19" s="6" t="s">
        <v>7</v>
      </c>
      <c r="B19" s="19" t="s">
        <v>81</v>
      </c>
      <c r="C19" s="57"/>
      <c r="D19" s="57"/>
      <c r="E19" s="15"/>
      <c r="F19" s="10"/>
      <c r="G19" s="22">
        <f>G20+G26+G49+G55</f>
        <v>8122.1</v>
      </c>
      <c r="H19" s="22">
        <f t="shared" ref="H19" si="0">H20+H26+H49+H55</f>
        <v>8378.1000000000022</v>
      </c>
      <c r="I19" s="22">
        <f>I20+I26+I49+I55</f>
        <v>8294.7999999999993</v>
      </c>
      <c r="J19" s="65"/>
      <c r="K19" s="65"/>
    </row>
    <row r="20" spans="1:11" ht="49.5" customHeight="1" x14ac:dyDescent="0.25">
      <c r="A20" s="6" t="s">
        <v>8</v>
      </c>
      <c r="B20" s="19" t="s">
        <v>81</v>
      </c>
      <c r="C20" s="17" t="s">
        <v>80</v>
      </c>
      <c r="D20" s="17" t="s">
        <v>45</v>
      </c>
      <c r="E20" s="20"/>
      <c r="F20" s="10"/>
      <c r="G20" s="22">
        <f>G25</f>
        <v>90.1</v>
      </c>
      <c r="H20" s="22">
        <f t="shared" ref="H20:I20" si="1">H25</f>
        <v>90.1</v>
      </c>
      <c r="I20" s="22">
        <f t="shared" si="1"/>
        <v>0</v>
      </c>
    </row>
    <row r="21" spans="1:11" ht="25.5" x14ac:dyDescent="0.25">
      <c r="A21" s="6" t="s">
        <v>9</v>
      </c>
      <c r="B21" s="19" t="s">
        <v>81</v>
      </c>
      <c r="C21" s="17" t="s">
        <v>80</v>
      </c>
      <c r="D21" s="17" t="s">
        <v>45</v>
      </c>
      <c r="E21" s="15" t="s">
        <v>46</v>
      </c>
      <c r="F21" s="10"/>
      <c r="G21" s="22">
        <f>G25</f>
        <v>90.1</v>
      </c>
      <c r="H21" s="22">
        <f t="shared" ref="H21:I21" si="2">H25</f>
        <v>90.1</v>
      </c>
      <c r="I21" s="22">
        <f t="shared" si="2"/>
        <v>0</v>
      </c>
    </row>
    <row r="22" spans="1:11" ht="25.5" x14ac:dyDescent="0.25">
      <c r="A22" s="7" t="s">
        <v>10</v>
      </c>
      <c r="B22" s="19" t="s">
        <v>81</v>
      </c>
      <c r="C22" s="17" t="s">
        <v>80</v>
      </c>
      <c r="D22" s="17" t="s">
        <v>45</v>
      </c>
      <c r="E22" s="16" t="s">
        <v>47</v>
      </c>
      <c r="F22" s="11"/>
      <c r="G22" s="21">
        <f>G25</f>
        <v>90.1</v>
      </c>
      <c r="H22" s="21">
        <f t="shared" ref="H22:I22" si="3">H25</f>
        <v>90.1</v>
      </c>
      <c r="I22" s="21">
        <f t="shared" si="3"/>
        <v>0</v>
      </c>
    </row>
    <row r="23" spans="1:11" ht="26.25" customHeight="1" x14ac:dyDescent="0.25">
      <c r="A23" s="7" t="s">
        <v>11</v>
      </c>
      <c r="B23" s="19" t="s">
        <v>81</v>
      </c>
      <c r="C23" s="17" t="s">
        <v>80</v>
      </c>
      <c r="D23" s="17" t="s">
        <v>45</v>
      </c>
      <c r="E23" s="16" t="s">
        <v>48</v>
      </c>
      <c r="F23" s="10"/>
      <c r="G23" s="21">
        <f>G25</f>
        <v>90.1</v>
      </c>
      <c r="H23" s="21">
        <f t="shared" ref="H23:I23" si="4">H25</f>
        <v>90.1</v>
      </c>
      <c r="I23" s="21">
        <f t="shared" si="4"/>
        <v>0</v>
      </c>
    </row>
    <row r="24" spans="1:11" ht="73.5" customHeight="1" x14ac:dyDescent="0.25">
      <c r="A24" s="7" t="s">
        <v>12</v>
      </c>
      <c r="B24" s="19" t="s">
        <v>81</v>
      </c>
      <c r="C24" s="17" t="s">
        <v>80</v>
      </c>
      <c r="D24" s="18" t="s">
        <v>45</v>
      </c>
      <c r="E24" s="16" t="s">
        <v>49</v>
      </c>
      <c r="F24" s="11"/>
      <c r="G24" s="21">
        <f>G25</f>
        <v>90.1</v>
      </c>
      <c r="H24" s="21">
        <f t="shared" ref="H24:I24" si="5">H25</f>
        <v>90.1</v>
      </c>
      <c r="I24" s="21">
        <f t="shared" si="5"/>
        <v>0</v>
      </c>
    </row>
    <row r="25" spans="1:11" ht="24.75" customHeight="1" x14ac:dyDescent="0.25">
      <c r="A25" s="7" t="s">
        <v>13</v>
      </c>
      <c r="B25" s="19" t="s">
        <v>81</v>
      </c>
      <c r="C25" s="17" t="s">
        <v>80</v>
      </c>
      <c r="D25" s="18" t="s">
        <v>45</v>
      </c>
      <c r="E25" s="16" t="s">
        <v>49</v>
      </c>
      <c r="F25" s="11" t="s">
        <v>50</v>
      </c>
      <c r="G25" s="66">
        <v>90.1</v>
      </c>
      <c r="H25" s="66">
        <v>90.1</v>
      </c>
      <c r="I25" s="66">
        <v>0</v>
      </c>
    </row>
    <row r="26" spans="1:11" ht="48.75" customHeight="1" x14ac:dyDescent="0.25">
      <c r="A26" s="6" t="s">
        <v>14</v>
      </c>
      <c r="B26" s="19" t="s">
        <v>81</v>
      </c>
      <c r="C26" s="17" t="s">
        <v>80</v>
      </c>
      <c r="D26" s="17" t="s">
        <v>51</v>
      </c>
      <c r="E26" s="14"/>
      <c r="F26" s="10"/>
      <c r="G26" s="22">
        <f>G27</f>
        <v>7734.6</v>
      </c>
      <c r="H26" s="22">
        <f t="shared" ref="H26:I26" si="6">H27</f>
        <v>7990.0000000000009</v>
      </c>
      <c r="I26" s="22">
        <f t="shared" si="6"/>
        <v>7996.8</v>
      </c>
    </row>
    <row r="27" spans="1:11" ht="26.25" x14ac:dyDescent="0.25">
      <c r="A27" s="8" t="s">
        <v>9</v>
      </c>
      <c r="B27" s="19" t="s">
        <v>81</v>
      </c>
      <c r="C27" s="17" t="s">
        <v>80</v>
      </c>
      <c r="D27" s="17" t="s">
        <v>51</v>
      </c>
      <c r="E27" s="15" t="s">
        <v>46</v>
      </c>
      <c r="F27" s="10"/>
      <c r="G27" s="22">
        <f>G28+G33+G45</f>
        <v>7734.6</v>
      </c>
      <c r="H27" s="22">
        <f t="shared" ref="H27:I27" si="7">H28+H33+H45</f>
        <v>7990.0000000000009</v>
      </c>
      <c r="I27" s="22">
        <f t="shared" si="7"/>
        <v>7996.8</v>
      </c>
    </row>
    <row r="28" spans="1:11" ht="25.5" x14ac:dyDescent="0.25">
      <c r="A28" s="6" t="s">
        <v>15</v>
      </c>
      <c r="B28" s="23" t="s">
        <v>81</v>
      </c>
      <c r="C28" s="17" t="s">
        <v>80</v>
      </c>
      <c r="D28" s="17" t="s">
        <v>51</v>
      </c>
      <c r="E28" s="15" t="s">
        <v>52</v>
      </c>
      <c r="F28" s="10"/>
      <c r="G28" s="22">
        <f>G31</f>
        <v>1373.5</v>
      </c>
      <c r="H28" s="22">
        <f t="shared" ref="H28:I28" si="8">H31</f>
        <v>1582.7</v>
      </c>
      <c r="I28" s="22">
        <f t="shared" si="8"/>
        <v>1627.2</v>
      </c>
    </row>
    <row r="29" spans="1:11" ht="25.5" customHeight="1" x14ac:dyDescent="0.25">
      <c r="A29" s="7" t="s">
        <v>11</v>
      </c>
      <c r="B29" s="19" t="s">
        <v>81</v>
      </c>
      <c r="C29" s="17" t="s">
        <v>80</v>
      </c>
      <c r="D29" s="17" t="s">
        <v>51</v>
      </c>
      <c r="E29" s="15" t="s">
        <v>53</v>
      </c>
      <c r="F29" s="10"/>
      <c r="G29" s="21">
        <f>G31</f>
        <v>1373.5</v>
      </c>
      <c r="H29" s="21">
        <f t="shared" ref="H29:I29" si="9">H31</f>
        <v>1582.7</v>
      </c>
      <c r="I29" s="21">
        <f t="shared" si="9"/>
        <v>1627.2</v>
      </c>
    </row>
    <row r="30" spans="1:11" ht="25.5" x14ac:dyDescent="0.25">
      <c r="A30" s="7" t="s">
        <v>16</v>
      </c>
      <c r="B30" s="19" t="s">
        <v>81</v>
      </c>
      <c r="C30" s="17" t="s">
        <v>80</v>
      </c>
      <c r="D30" s="17" t="s">
        <v>51</v>
      </c>
      <c r="E30" s="15" t="s">
        <v>54</v>
      </c>
      <c r="F30" s="12"/>
      <c r="G30" s="21">
        <f>G31</f>
        <v>1373.5</v>
      </c>
      <c r="H30" s="21">
        <f t="shared" ref="H30:I30" si="10">H31</f>
        <v>1582.7</v>
      </c>
      <c r="I30" s="21">
        <f t="shared" si="10"/>
        <v>1627.2</v>
      </c>
    </row>
    <row r="31" spans="1:11" ht="51" x14ac:dyDescent="0.25">
      <c r="A31" s="9" t="s">
        <v>17</v>
      </c>
      <c r="B31" s="19" t="s">
        <v>81</v>
      </c>
      <c r="C31" s="18" t="s">
        <v>80</v>
      </c>
      <c r="D31" s="17" t="s">
        <v>51</v>
      </c>
      <c r="E31" s="15" t="s">
        <v>54</v>
      </c>
      <c r="F31" s="11" t="s">
        <v>55</v>
      </c>
      <c r="G31" s="66">
        <v>1373.5</v>
      </c>
      <c r="H31" s="66">
        <v>1582.7</v>
      </c>
      <c r="I31" s="66">
        <v>1627.2</v>
      </c>
    </row>
    <row r="32" spans="1:11" ht="25.5" hidden="1" x14ac:dyDescent="0.25">
      <c r="A32" s="7" t="s">
        <v>29</v>
      </c>
      <c r="B32" s="19" t="s">
        <v>81</v>
      </c>
      <c r="C32" s="18" t="s">
        <v>80</v>
      </c>
      <c r="D32" s="17" t="s">
        <v>51</v>
      </c>
      <c r="E32" s="15" t="s">
        <v>54</v>
      </c>
      <c r="F32" s="11" t="s">
        <v>59</v>
      </c>
      <c r="G32" s="21">
        <v>0</v>
      </c>
      <c r="H32" s="21">
        <v>0</v>
      </c>
      <c r="I32" s="21">
        <v>0</v>
      </c>
    </row>
    <row r="33" spans="1:10" s="24" customFormat="1" ht="26.25" x14ac:dyDescent="0.25">
      <c r="A33" s="8" t="s">
        <v>18</v>
      </c>
      <c r="B33" s="23" t="s">
        <v>81</v>
      </c>
      <c r="C33" s="17" t="s">
        <v>80</v>
      </c>
      <c r="D33" s="17" t="s">
        <v>51</v>
      </c>
      <c r="E33" s="15" t="s">
        <v>56</v>
      </c>
      <c r="F33" s="13"/>
      <c r="G33" s="22">
        <f>G34</f>
        <v>6357.6</v>
      </c>
      <c r="H33" s="22">
        <f t="shared" ref="H33:I33" si="11">H34</f>
        <v>6403.8000000000011</v>
      </c>
      <c r="I33" s="22">
        <f t="shared" si="11"/>
        <v>6366.1</v>
      </c>
    </row>
    <row r="34" spans="1:10" x14ac:dyDescent="0.25">
      <c r="A34" s="7" t="s">
        <v>11</v>
      </c>
      <c r="B34" s="19" t="s">
        <v>81</v>
      </c>
      <c r="C34" s="17" t="s">
        <v>80</v>
      </c>
      <c r="D34" s="17" t="s">
        <v>51</v>
      </c>
      <c r="E34" s="15" t="s">
        <v>57</v>
      </c>
      <c r="F34" s="13"/>
      <c r="G34" s="22">
        <f>G35+G39+G41+G43</f>
        <v>6357.6</v>
      </c>
      <c r="H34" s="22">
        <f t="shared" ref="H34:I34" si="12">H35+H39+H41+H43</f>
        <v>6403.8000000000011</v>
      </c>
      <c r="I34" s="22">
        <f t="shared" si="12"/>
        <v>6366.1</v>
      </c>
    </row>
    <row r="35" spans="1:10" ht="25.5" x14ac:dyDescent="0.25">
      <c r="A35" s="6" t="s">
        <v>16</v>
      </c>
      <c r="B35" s="23" t="s">
        <v>81</v>
      </c>
      <c r="C35" s="17" t="s">
        <v>80</v>
      </c>
      <c r="D35" s="17" t="s">
        <v>51</v>
      </c>
      <c r="E35" s="15" t="s">
        <v>58</v>
      </c>
      <c r="F35" s="25"/>
      <c r="G35" s="22">
        <f>G36+G37+G38</f>
        <v>6115.5</v>
      </c>
      <c r="H35" s="22">
        <f>H36+H37+H38</f>
        <v>6161.7000000000007</v>
      </c>
      <c r="I35" s="22">
        <f t="shared" ref="I35" si="13">I36+I37+I38</f>
        <v>6366.1</v>
      </c>
    </row>
    <row r="36" spans="1:10" ht="56.25" customHeight="1" x14ac:dyDescent="0.25">
      <c r="A36" s="9" t="s">
        <v>17</v>
      </c>
      <c r="B36" s="19" t="s">
        <v>81</v>
      </c>
      <c r="C36" s="17" t="s">
        <v>80</v>
      </c>
      <c r="D36" s="17" t="s">
        <v>51</v>
      </c>
      <c r="E36" s="16" t="s">
        <v>58</v>
      </c>
      <c r="F36" s="12" t="s">
        <v>55</v>
      </c>
      <c r="G36" s="66">
        <v>4872</v>
      </c>
      <c r="H36" s="66">
        <v>4941.1000000000004</v>
      </c>
      <c r="I36" s="66">
        <v>5149</v>
      </c>
    </row>
    <row r="37" spans="1:10" ht="30" customHeight="1" x14ac:dyDescent="0.25">
      <c r="A37" s="26" t="s">
        <v>82</v>
      </c>
      <c r="B37" s="19" t="s">
        <v>81</v>
      </c>
      <c r="C37" s="17" t="s">
        <v>80</v>
      </c>
      <c r="D37" s="17" t="s">
        <v>51</v>
      </c>
      <c r="E37" s="16" t="s">
        <v>58</v>
      </c>
      <c r="F37" s="5">
        <v>200</v>
      </c>
      <c r="G37" s="66">
        <f>1106.25+132.25</f>
        <v>1238.5</v>
      </c>
      <c r="H37" s="66">
        <f>1083.6+132</f>
        <v>1215.5999999999999</v>
      </c>
      <c r="I37" s="66">
        <f>1083.61+128.49</f>
        <v>1212.0999999999999</v>
      </c>
    </row>
    <row r="38" spans="1:10" ht="26.25" customHeight="1" x14ac:dyDescent="0.25">
      <c r="A38" s="27" t="s">
        <v>21</v>
      </c>
      <c r="B38" s="19" t="s">
        <v>81</v>
      </c>
      <c r="C38" s="17" t="s">
        <v>80</v>
      </c>
      <c r="D38" s="17" t="s">
        <v>51</v>
      </c>
      <c r="E38" s="16" t="s">
        <v>58</v>
      </c>
      <c r="F38" s="5">
        <v>800</v>
      </c>
      <c r="G38" s="66">
        <v>5</v>
      </c>
      <c r="H38" s="66">
        <v>5</v>
      </c>
      <c r="I38" s="66">
        <v>5</v>
      </c>
    </row>
    <row r="39" spans="1:10" ht="51.75" x14ac:dyDescent="0.25">
      <c r="A39" s="26" t="s">
        <v>19</v>
      </c>
      <c r="B39" s="19" t="s">
        <v>81</v>
      </c>
      <c r="C39" s="17" t="s">
        <v>80</v>
      </c>
      <c r="D39" s="17" t="s">
        <v>51</v>
      </c>
      <c r="E39" s="15" t="s">
        <v>60</v>
      </c>
      <c r="F39" s="5"/>
      <c r="G39" s="22">
        <f>G40</f>
        <v>84.1</v>
      </c>
      <c r="H39" s="22">
        <f t="shared" ref="H39:I39" si="14">H40</f>
        <v>84.1</v>
      </c>
      <c r="I39" s="22">
        <f t="shared" si="14"/>
        <v>0</v>
      </c>
    </row>
    <row r="40" spans="1:10" ht="27" customHeight="1" x14ac:dyDescent="0.25">
      <c r="A40" s="26" t="s">
        <v>13</v>
      </c>
      <c r="B40" s="19" t="s">
        <v>81</v>
      </c>
      <c r="C40" s="17" t="s">
        <v>80</v>
      </c>
      <c r="D40" s="17" t="s">
        <v>51</v>
      </c>
      <c r="E40" s="16" t="s">
        <v>60</v>
      </c>
      <c r="F40" s="5">
        <v>500</v>
      </c>
      <c r="G40" s="66">
        <v>84.1</v>
      </c>
      <c r="H40" s="66">
        <v>84.1</v>
      </c>
      <c r="I40" s="66">
        <v>0</v>
      </c>
      <c r="J40" s="65"/>
    </row>
    <row r="41" spans="1:10" ht="51.75" x14ac:dyDescent="0.25">
      <c r="A41" s="26" t="s">
        <v>83</v>
      </c>
      <c r="B41" s="19" t="s">
        <v>81</v>
      </c>
      <c r="C41" s="17" t="s">
        <v>80</v>
      </c>
      <c r="D41" s="17" t="s">
        <v>51</v>
      </c>
      <c r="E41" s="15" t="s">
        <v>61</v>
      </c>
      <c r="F41" s="5"/>
      <c r="G41" s="22">
        <f>G42</f>
        <v>144.1</v>
      </c>
      <c r="H41" s="22">
        <f t="shared" ref="H41:I41" si="15">H42</f>
        <v>144.1</v>
      </c>
      <c r="I41" s="22">
        <f t="shared" si="15"/>
        <v>0</v>
      </c>
    </row>
    <row r="42" spans="1:10" ht="27.75" customHeight="1" x14ac:dyDescent="0.25">
      <c r="A42" s="27" t="s">
        <v>13</v>
      </c>
      <c r="B42" s="19" t="s">
        <v>81</v>
      </c>
      <c r="C42" s="17" t="s">
        <v>80</v>
      </c>
      <c r="D42" s="17" t="s">
        <v>51</v>
      </c>
      <c r="E42" s="16" t="s">
        <v>61</v>
      </c>
      <c r="F42" s="5">
        <v>500</v>
      </c>
      <c r="G42" s="66">
        <v>144.1</v>
      </c>
      <c r="H42" s="66">
        <v>144.1</v>
      </c>
      <c r="I42" s="66">
        <v>0</v>
      </c>
    </row>
    <row r="43" spans="1:10" ht="48.75" customHeight="1" x14ac:dyDescent="0.25">
      <c r="A43" s="26" t="s">
        <v>84</v>
      </c>
      <c r="B43" s="19" t="s">
        <v>81</v>
      </c>
      <c r="C43" s="17" t="s">
        <v>80</v>
      </c>
      <c r="D43" s="17" t="s">
        <v>51</v>
      </c>
      <c r="E43" s="15" t="s">
        <v>62</v>
      </c>
      <c r="F43" s="5"/>
      <c r="G43" s="22">
        <f>G44</f>
        <v>13.9</v>
      </c>
      <c r="H43" s="22">
        <f t="shared" ref="H43:I43" si="16">H44</f>
        <v>13.9</v>
      </c>
      <c r="I43" s="22">
        <f t="shared" si="16"/>
        <v>0</v>
      </c>
    </row>
    <row r="44" spans="1:10" ht="26.25" customHeight="1" x14ac:dyDescent="0.25">
      <c r="A44" s="27" t="s">
        <v>13</v>
      </c>
      <c r="B44" s="19" t="s">
        <v>81</v>
      </c>
      <c r="C44" s="17" t="s">
        <v>80</v>
      </c>
      <c r="D44" s="17" t="s">
        <v>51</v>
      </c>
      <c r="E44" s="36" t="s">
        <v>62</v>
      </c>
      <c r="F44" s="5">
        <v>500</v>
      </c>
      <c r="G44" s="66">
        <v>13.9</v>
      </c>
      <c r="H44" s="66">
        <v>13.9</v>
      </c>
      <c r="I44" s="66">
        <v>0</v>
      </c>
    </row>
    <row r="45" spans="1:10" ht="24" customHeight="1" x14ac:dyDescent="0.25">
      <c r="A45" s="32" t="s">
        <v>85</v>
      </c>
      <c r="B45" s="33" t="s">
        <v>81</v>
      </c>
      <c r="C45" s="17" t="s">
        <v>80</v>
      </c>
      <c r="D45" s="17" t="s">
        <v>51</v>
      </c>
      <c r="E45" s="34" t="s">
        <v>63</v>
      </c>
      <c r="F45" s="35"/>
      <c r="G45" s="22">
        <f>G48</f>
        <v>3.5</v>
      </c>
      <c r="H45" s="22">
        <f t="shared" ref="H45:I45" si="17">H48</f>
        <v>3.5</v>
      </c>
      <c r="I45" s="22">
        <f t="shared" si="17"/>
        <v>3.5</v>
      </c>
    </row>
    <row r="46" spans="1:10" ht="23.25" customHeight="1" x14ac:dyDescent="0.25">
      <c r="A46" s="29" t="s">
        <v>11</v>
      </c>
      <c r="B46" s="28" t="s">
        <v>81</v>
      </c>
      <c r="C46" s="17" t="s">
        <v>80</v>
      </c>
      <c r="D46" s="17" t="s">
        <v>51</v>
      </c>
      <c r="E46" s="31" t="s">
        <v>64</v>
      </c>
      <c r="F46" s="30"/>
      <c r="G46" s="21">
        <f>G48</f>
        <v>3.5</v>
      </c>
      <c r="H46" s="21">
        <f t="shared" ref="H46:I46" si="18">H48</f>
        <v>3.5</v>
      </c>
      <c r="I46" s="21">
        <f t="shared" si="18"/>
        <v>3.5</v>
      </c>
    </row>
    <row r="47" spans="1:10" ht="25.5" x14ac:dyDescent="0.25">
      <c r="A47" s="29" t="s">
        <v>86</v>
      </c>
      <c r="B47" s="28" t="s">
        <v>81</v>
      </c>
      <c r="C47" s="17" t="s">
        <v>80</v>
      </c>
      <c r="D47" s="17" t="s">
        <v>51</v>
      </c>
      <c r="E47" s="31" t="s">
        <v>65</v>
      </c>
      <c r="F47" s="30"/>
      <c r="G47" s="21">
        <f>G48</f>
        <v>3.5</v>
      </c>
      <c r="H47" s="21">
        <f t="shared" ref="H47:I47" si="19">H48</f>
        <v>3.5</v>
      </c>
      <c r="I47" s="21">
        <f t="shared" si="19"/>
        <v>3.5</v>
      </c>
    </row>
    <row r="48" spans="1:10" ht="25.5" x14ac:dyDescent="0.25">
      <c r="A48" s="37" t="s">
        <v>82</v>
      </c>
      <c r="B48" s="28" t="s">
        <v>81</v>
      </c>
      <c r="C48" s="44" t="s">
        <v>80</v>
      </c>
      <c r="D48" s="44" t="s">
        <v>51</v>
      </c>
      <c r="E48" s="45" t="s">
        <v>65</v>
      </c>
      <c r="F48" s="46">
        <v>200</v>
      </c>
      <c r="G48" s="67">
        <v>3.5</v>
      </c>
      <c r="H48" s="67">
        <v>3.5</v>
      </c>
      <c r="I48" s="67">
        <v>3.5</v>
      </c>
    </row>
    <row r="49" spans="1:9" x14ac:dyDescent="0.25">
      <c r="A49" s="40" t="s">
        <v>20</v>
      </c>
      <c r="B49" s="49" t="s">
        <v>81</v>
      </c>
      <c r="C49" s="53" t="s">
        <v>80</v>
      </c>
      <c r="D49" s="53">
        <v>11</v>
      </c>
      <c r="E49" s="34"/>
      <c r="F49" s="34"/>
      <c r="G49" s="48">
        <f>G54</f>
        <v>30</v>
      </c>
      <c r="H49" s="48">
        <f t="shared" ref="H49:I49" si="20">H54</f>
        <v>30</v>
      </c>
      <c r="I49" s="48">
        <f t="shared" si="20"/>
        <v>30</v>
      </c>
    </row>
    <row r="50" spans="1:9" ht="25.5" x14ac:dyDescent="0.25">
      <c r="A50" s="29" t="s">
        <v>9</v>
      </c>
      <c r="B50" s="42" t="s">
        <v>81</v>
      </c>
      <c r="C50" s="53" t="s">
        <v>80</v>
      </c>
      <c r="D50" s="53">
        <v>11</v>
      </c>
      <c r="E50" s="31" t="s">
        <v>46</v>
      </c>
      <c r="F50" s="31"/>
      <c r="G50" s="47">
        <f>G54</f>
        <v>30</v>
      </c>
      <c r="H50" s="47">
        <f t="shared" ref="H50:I50" si="21">H54</f>
        <v>30</v>
      </c>
      <c r="I50" s="47">
        <f t="shared" si="21"/>
        <v>30</v>
      </c>
    </row>
    <row r="51" spans="1:9" ht="28.5" customHeight="1" x14ac:dyDescent="0.25">
      <c r="A51" s="29" t="s">
        <v>87</v>
      </c>
      <c r="B51" s="42" t="s">
        <v>81</v>
      </c>
      <c r="C51" s="53" t="s">
        <v>80</v>
      </c>
      <c r="D51" s="53">
        <v>11</v>
      </c>
      <c r="E51" s="31" t="s">
        <v>66</v>
      </c>
      <c r="F51" s="31"/>
      <c r="G51" s="47">
        <f>G54</f>
        <v>30</v>
      </c>
      <c r="H51" s="47">
        <f t="shared" ref="H51:I51" si="22">H54</f>
        <v>30</v>
      </c>
      <c r="I51" s="47">
        <f t="shared" si="22"/>
        <v>30</v>
      </c>
    </row>
    <row r="52" spans="1:9" x14ac:dyDescent="0.25">
      <c r="A52" s="29" t="s">
        <v>11</v>
      </c>
      <c r="B52" s="42" t="s">
        <v>81</v>
      </c>
      <c r="C52" s="53" t="s">
        <v>80</v>
      </c>
      <c r="D52" s="53">
        <v>11</v>
      </c>
      <c r="E52" s="31" t="s">
        <v>67</v>
      </c>
      <c r="F52" s="31"/>
      <c r="G52" s="47">
        <f>G54</f>
        <v>30</v>
      </c>
      <c r="H52" s="47">
        <f t="shared" ref="H52:I52" si="23">H54</f>
        <v>30</v>
      </c>
      <c r="I52" s="47">
        <f t="shared" si="23"/>
        <v>30</v>
      </c>
    </row>
    <row r="53" spans="1:9" ht="31.5" customHeight="1" x14ac:dyDescent="0.25">
      <c r="A53" s="29" t="s">
        <v>87</v>
      </c>
      <c r="B53" s="42" t="s">
        <v>81</v>
      </c>
      <c r="C53" s="53" t="s">
        <v>80</v>
      </c>
      <c r="D53" s="53">
        <v>11</v>
      </c>
      <c r="E53" s="31" t="s">
        <v>150</v>
      </c>
      <c r="F53" s="31"/>
      <c r="G53" s="47">
        <f>G54</f>
        <v>30</v>
      </c>
      <c r="H53" s="47">
        <f t="shared" ref="H53:I53" si="24">H54</f>
        <v>30</v>
      </c>
      <c r="I53" s="47">
        <f t="shared" si="24"/>
        <v>30</v>
      </c>
    </row>
    <row r="54" spans="1:9" ht="27" customHeight="1" x14ac:dyDescent="0.25">
      <c r="A54" s="29" t="s">
        <v>21</v>
      </c>
      <c r="B54" s="42" t="s">
        <v>81</v>
      </c>
      <c r="C54" s="53" t="s">
        <v>80</v>
      </c>
      <c r="D54" s="53">
        <v>11</v>
      </c>
      <c r="E54" s="31" t="s">
        <v>150</v>
      </c>
      <c r="F54" s="31">
        <v>800</v>
      </c>
      <c r="G54" s="68">
        <v>30</v>
      </c>
      <c r="H54" s="69">
        <v>30</v>
      </c>
      <c r="I54" s="69">
        <v>30</v>
      </c>
    </row>
    <row r="55" spans="1:9" ht="23.25" customHeight="1" x14ac:dyDescent="0.25">
      <c r="A55" s="40" t="s">
        <v>22</v>
      </c>
      <c r="B55" s="49" t="s">
        <v>81</v>
      </c>
      <c r="C55" s="53" t="s">
        <v>80</v>
      </c>
      <c r="D55" s="53">
        <v>13</v>
      </c>
      <c r="E55" s="34"/>
      <c r="F55" s="34"/>
      <c r="G55" s="48">
        <f>G56+G59</f>
        <v>267.40000000000003</v>
      </c>
      <c r="H55" s="48">
        <f t="shared" ref="H55:I55" si="25">H56+H59</f>
        <v>268</v>
      </c>
      <c r="I55" s="48">
        <f t="shared" si="25"/>
        <v>268</v>
      </c>
    </row>
    <row r="56" spans="1:9" ht="25.5" x14ac:dyDescent="0.25">
      <c r="A56" s="40" t="s">
        <v>23</v>
      </c>
      <c r="B56" s="49" t="s">
        <v>81</v>
      </c>
      <c r="C56" s="53" t="s">
        <v>80</v>
      </c>
      <c r="D56" s="53">
        <v>13</v>
      </c>
      <c r="E56" s="34" t="s">
        <v>151</v>
      </c>
      <c r="F56" s="34"/>
      <c r="G56" s="48">
        <f>G58</f>
        <v>30</v>
      </c>
      <c r="H56" s="48">
        <f t="shared" ref="H56:I56" si="26">H58</f>
        <v>30</v>
      </c>
      <c r="I56" s="48">
        <f t="shared" si="26"/>
        <v>30</v>
      </c>
    </row>
    <row r="57" spans="1:9" ht="25.5" x14ac:dyDescent="0.25">
      <c r="A57" s="29" t="s">
        <v>88</v>
      </c>
      <c r="B57" s="42" t="s">
        <v>81</v>
      </c>
      <c r="C57" s="53" t="s">
        <v>80</v>
      </c>
      <c r="D57" s="53">
        <v>13</v>
      </c>
      <c r="E57" s="31" t="s">
        <v>68</v>
      </c>
      <c r="F57" s="31"/>
      <c r="G57" s="47">
        <f>G58</f>
        <v>30</v>
      </c>
      <c r="H57" s="47">
        <f t="shared" ref="H57:I57" si="27">H58</f>
        <v>30</v>
      </c>
      <c r="I57" s="47">
        <f t="shared" si="27"/>
        <v>30</v>
      </c>
    </row>
    <row r="58" spans="1:9" ht="25.5" x14ac:dyDescent="0.25">
      <c r="A58" s="29" t="s">
        <v>89</v>
      </c>
      <c r="B58" s="42" t="s">
        <v>81</v>
      </c>
      <c r="C58" s="53" t="s">
        <v>80</v>
      </c>
      <c r="D58" s="53">
        <v>13</v>
      </c>
      <c r="E58" s="31" t="s">
        <v>68</v>
      </c>
      <c r="F58" s="31">
        <v>200</v>
      </c>
      <c r="G58" s="47">
        <v>30</v>
      </c>
      <c r="H58" s="61">
        <v>30</v>
      </c>
      <c r="I58" s="61">
        <v>30</v>
      </c>
    </row>
    <row r="59" spans="1:9" ht="22.5" customHeight="1" x14ac:dyDescent="0.25">
      <c r="A59" s="40" t="s">
        <v>90</v>
      </c>
      <c r="B59" s="49" t="s">
        <v>81</v>
      </c>
      <c r="C59" s="53" t="s">
        <v>80</v>
      </c>
      <c r="D59" s="53">
        <v>13</v>
      </c>
      <c r="E59" s="34" t="s">
        <v>69</v>
      </c>
      <c r="F59" s="34"/>
      <c r="G59" s="48">
        <f>G60</f>
        <v>237.40000000000003</v>
      </c>
      <c r="H59" s="48">
        <f t="shared" ref="H59:I59" si="28">H60</f>
        <v>238</v>
      </c>
      <c r="I59" s="48">
        <f t="shared" si="28"/>
        <v>238</v>
      </c>
    </row>
    <row r="60" spans="1:9" ht="22.5" customHeight="1" x14ac:dyDescent="0.25">
      <c r="A60" s="40" t="s">
        <v>11</v>
      </c>
      <c r="B60" s="49" t="s">
        <v>81</v>
      </c>
      <c r="C60" s="53" t="s">
        <v>80</v>
      </c>
      <c r="D60" s="53">
        <v>13</v>
      </c>
      <c r="E60" s="34" t="s">
        <v>70</v>
      </c>
      <c r="F60" s="34"/>
      <c r="G60" s="48">
        <f>G61+G63+G65</f>
        <v>237.40000000000003</v>
      </c>
      <c r="H60" s="48">
        <f>H61+H63+H65</f>
        <v>238</v>
      </c>
      <c r="I60" s="48">
        <f t="shared" ref="I60" si="29">I61+I63+I65</f>
        <v>238</v>
      </c>
    </row>
    <row r="61" spans="1:9" ht="25.5" x14ac:dyDescent="0.25">
      <c r="A61" s="40" t="s">
        <v>91</v>
      </c>
      <c r="B61" s="49" t="s">
        <v>81</v>
      </c>
      <c r="C61" s="53" t="s">
        <v>80</v>
      </c>
      <c r="D61" s="53">
        <v>13</v>
      </c>
      <c r="E61" s="34" t="s">
        <v>71</v>
      </c>
      <c r="F61" s="34"/>
      <c r="G61" s="48">
        <f>G62</f>
        <v>4.7</v>
      </c>
      <c r="H61" s="48">
        <f t="shared" ref="H61:I61" si="30">H62</f>
        <v>4.7</v>
      </c>
      <c r="I61" s="48">
        <f t="shared" si="30"/>
        <v>4.7</v>
      </c>
    </row>
    <row r="62" spans="1:9" ht="27" customHeight="1" x14ac:dyDescent="0.25">
      <c r="A62" s="29" t="s">
        <v>21</v>
      </c>
      <c r="B62" s="42" t="s">
        <v>81</v>
      </c>
      <c r="C62" s="53" t="s">
        <v>80</v>
      </c>
      <c r="D62" s="53">
        <v>13</v>
      </c>
      <c r="E62" s="31" t="s">
        <v>71</v>
      </c>
      <c r="F62" s="31">
        <v>800</v>
      </c>
      <c r="G62" s="68">
        <v>4.7</v>
      </c>
      <c r="H62" s="69">
        <v>4.7</v>
      </c>
      <c r="I62" s="69">
        <v>4.7</v>
      </c>
    </row>
    <row r="63" spans="1:9" ht="25.5" x14ac:dyDescent="0.25">
      <c r="A63" s="40" t="s">
        <v>24</v>
      </c>
      <c r="B63" s="49" t="s">
        <v>81</v>
      </c>
      <c r="C63" s="53" t="s">
        <v>80</v>
      </c>
      <c r="D63" s="56">
        <v>13</v>
      </c>
      <c r="E63" s="50" t="s">
        <v>72</v>
      </c>
      <c r="F63" s="50"/>
      <c r="G63" s="48">
        <f>G64</f>
        <v>45</v>
      </c>
      <c r="H63" s="48">
        <f t="shared" ref="H63:I63" si="31">H64</f>
        <v>45</v>
      </c>
      <c r="I63" s="48">
        <f t="shared" si="31"/>
        <v>45</v>
      </c>
    </row>
    <row r="64" spans="1:9" ht="25.5" x14ac:dyDescent="0.25">
      <c r="A64" s="29" t="s">
        <v>89</v>
      </c>
      <c r="B64" s="49" t="s">
        <v>81</v>
      </c>
      <c r="C64" s="53" t="s">
        <v>80</v>
      </c>
      <c r="D64" s="56">
        <v>13</v>
      </c>
      <c r="E64" s="45" t="s">
        <v>72</v>
      </c>
      <c r="F64" s="45">
        <v>200</v>
      </c>
      <c r="G64" s="68">
        <f>9+36</f>
        <v>45</v>
      </c>
      <c r="H64" s="69">
        <v>45</v>
      </c>
      <c r="I64" s="70">
        <v>45</v>
      </c>
    </row>
    <row r="65" spans="1:9" ht="25.5" x14ac:dyDescent="0.25">
      <c r="A65" s="29" t="s">
        <v>25</v>
      </c>
      <c r="B65" s="42" t="s">
        <v>81</v>
      </c>
      <c r="C65" s="53" t="s">
        <v>80</v>
      </c>
      <c r="D65" s="53">
        <v>13</v>
      </c>
      <c r="E65" s="45" t="s">
        <v>73</v>
      </c>
      <c r="F65" s="31"/>
      <c r="G65" s="48">
        <f>G66</f>
        <v>187.70000000000002</v>
      </c>
      <c r="H65" s="48">
        <f t="shared" ref="H65:I65" si="32">H66</f>
        <v>188.3</v>
      </c>
      <c r="I65" s="48">
        <f t="shared" si="32"/>
        <v>188.3</v>
      </c>
    </row>
    <row r="66" spans="1:9" ht="25.5" x14ac:dyDescent="0.25">
      <c r="A66" s="29" t="s">
        <v>89</v>
      </c>
      <c r="B66" s="19" t="s">
        <v>81</v>
      </c>
      <c r="C66" s="53" t="s">
        <v>80</v>
      </c>
      <c r="D66" s="56">
        <v>13</v>
      </c>
      <c r="E66" s="45" t="s">
        <v>73</v>
      </c>
      <c r="F66" s="45">
        <v>200</v>
      </c>
      <c r="G66" s="68">
        <f>28.3+159.4</f>
        <v>187.70000000000002</v>
      </c>
      <c r="H66" s="69">
        <v>188.3</v>
      </c>
      <c r="I66" s="69">
        <v>188.3</v>
      </c>
    </row>
    <row r="67" spans="1:9" ht="26.25" customHeight="1" x14ac:dyDescent="0.25">
      <c r="A67" s="38" t="s">
        <v>26</v>
      </c>
      <c r="B67" s="54" t="s">
        <v>81</v>
      </c>
      <c r="C67" s="53" t="s">
        <v>164</v>
      </c>
      <c r="D67" s="53"/>
      <c r="E67" s="34"/>
      <c r="F67" s="34"/>
      <c r="G67" s="48">
        <f>G71</f>
        <v>154.1</v>
      </c>
      <c r="H67" s="48">
        <f t="shared" ref="H67:I67" si="33">H71</f>
        <v>159.29999999999998</v>
      </c>
      <c r="I67" s="48">
        <f t="shared" si="33"/>
        <v>0</v>
      </c>
    </row>
    <row r="68" spans="1:9" ht="26.25" customHeight="1" x14ac:dyDescent="0.25">
      <c r="A68" s="38" t="s">
        <v>27</v>
      </c>
      <c r="B68" s="54" t="s">
        <v>81</v>
      </c>
      <c r="C68" s="53" t="s">
        <v>164</v>
      </c>
      <c r="D68" s="53" t="s">
        <v>45</v>
      </c>
      <c r="E68" s="34"/>
      <c r="F68" s="34"/>
      <c r="G68" s="48">
        <f>G71</f>
        <v>154.1</v>
      </c>
      <c r="H68" s="48">
        <f t="shared" ref="H68:I68" si="34">H71</f>
        <v>159.29999999999998</v>
      </c>
      <c r="I68" s="48">
        <f t="shared" si="34"/>
        <v>0</v>
      </c>
    </row>
    <row r="69" spans="1:9" ht="25.5" x14ac:dyDescent="0.25">
      <c r="A69" s="40" t="s">
        <v>92</v>
      </c>
      <c r="B69" s="54" t="s">
        <v>81</v>
      </c>
      <c r="C69" s="53" t="s">
        <v>164</v>
      </c>
      <c r="D69" s="53" t="s">
        <v>45</v>
      </c>
      <c r="E69" s="34" t="s">
        <v>74</v>
      </c>
      <c r="F69" s="34"/>
      <c r="G69" s="48">
        <f>G71</f>
        <v>154.1</v>
      </c>
      <c r="H69" s="48">
        <f t="shared" ref="H69:I69" si="35">H71</f>
        <v>159.29999999999998</v>
      </c>
      <c r="I69" s="48">
        <f t="shared" si="35"/>
        <v>0</v>
      </c>
    </row>
    <row r="70" spans="1:9" x14ac:dyDescent="0.25">
      <c r="A70" s="40" t="s">
        <v>11</v>
      </c>
      <c r="B70" s="54" t="s">
        <v>81</v>
      </c>
      <c r="C70" s="53" t="s">
        <v>164</v>
      </c>
      <c r="D70" s="53" t="s">
        <v>45</v>
      </c>
      <c r="E70" s="34" t="s">
        <v>75</v>
      </c>
      <c r="F70" s="34"/>
      <c r="G70" s="51">
        <f>G71</f>
        <v>154.1</v>
      </c>
      <c r="H70" s="51">
        <f t="shared" ref="H70:I70" si="36">H71</f>
        <v>159.29999999999998</v>
      </c>
      <c r="I70" s="51">
        <f t="shared" si="36"/>
        <v>0</v>
      </c>
    </row>
    <row r="71" spans="1:9" ht="25.5" x14ac:dyDescent="0.25">
      <c r="A71" s="40" t="s">
        <v>93</v>
      </c>
      <c r="B71" s="54" t="s">
        <v>81</v>
      </c>
      <c r="C71" s="53" t="s">
        <v>164</v>
      </c>
      <c r="D71" s="53" t="s">
        <v>45</v>
      </c>
      <c r="E71" s="34" t="s">
        <v>76</v>
      </c>
      <c r="F71" s="34"/>
      <c r="G71" s="51">
        <f>G72+G73</f>
        <v>154.1</v>
      </c>
      <c r="H71" s="51">
        <f t="shared" ref="H71:I71" si="37">H72+H73</f>
        <v>159.29999999999998</v>
      </c>
      <c r="I71" s="51">
        <f t="shared" si="37"/>
        <v>0</v>
      </c>
    </row>
    <row r="72" spans="1:9" ht="51" x14ac:dyDescent="0.25">
      <c r="A72" s="29" t="s">
        <v>17</v>
      </c>
      <c r="B72" s="43" t="s">
        <v>81</v>
      </c>
      <c r="C72" s="53" t="s">
        <v>164</v>
      </c>
      <c r="D72" s="53" t="s">
        <v>45</v>
      </c>
      <c r="E72" s="31" t="s">
        <v>76</v>
      </c>
      <c r="F72" s="31">
        <v>100</v>
      </c>
      <c r="G72" s="71">
        <v>127.5</v>
      </c>
      <c r="H72" s="69">
        <v>132.6</v>
      </c>
      <c r="I72" s="69">
        <v>0</v>
      </c>
    </row>
    <row r="73" spans="1:9" ht="25.5" x14ac:dyDescent="0.25">
      <c r="A73" s="29" t="s">
        <v>89</v>
      </c>
      <c r="B73" s="42" t="s">
        <v>81</v>
      </c>
      <c r="C73" s="53" t="s">
        <v>164</v>
      </c>
      <c r="D73" s="56" t="s">
        <v>45</v>
      </c>
      <c r="E73" s="45" t="s">
        <v>76</v>
      </c>
      <c r="F73" s="45">
        <v>200</v>
      </c>
      <c r="G73" s="71">
        <v>26.6</v>
      </c>
      <c r="H73" s="69">
        <v>26.7</v>
      </c>
      <c r="I73" s="69">
        <v>0</v>
      </c>
    </row>
    <row r="74" spans="1:9" ht="27" customHeight="1" x14ac:dyDescent="0.25">
      <c r="A74" s="40" t="s">
        <v>28</v>
      </c>
      <c r="B74" s="49" t="s">
        <v>81</v>
      </c>
      <c r="C74" s="53" t="s">
        <v>45</v>
      </c>
      <c r="D74" s="53"/>
      <c r="E74" s="34"/>
      <c r="F74" s="34"/>
      <c r="G74" s="51">
        <f>G75</f>
        <v>684.5</v>
      </c>
      <c r="H74" s="51">
        <f t="shared" ref="H74:I76" si="38">H75</f>
        <v>216.8</v>
      </c>
      <c r="I74" s="51">
        <f t="shared" si="38"/>
        <v>135</v>
      </c>
    </row>
    <row r="75" spans="1:9" ht="25.5" x14ac:dyDescent="0.25">
      <c r="A75" s="40" t="s">
        <v>94</v>
      </c>
      <c r="B75" s="49" t="s">
        <v>81</v>
      </c>
      <c r="C75" s="53" t="s">
        <v>45</v>
      </c>
      <c r="D75" s="53">
        <v>10</v>
      </c>
      <c r="E75" s="34"/>
      <c r="F75" s="34"/>
      <c r="G75" s="51">
        <f>G76</f>
        <v>684.5</v>
      </c>
      <c r="H75" s="51">
        <f t="shared" si="38"/>
        <v>216.8</v>
      </c>
      <c r="I75" s="51">
        <f t="shared" si="38"/>
        <v>135</v>
      </c>
    </row>
    <row r="76" spans="1:9" ht="30.75" customHeight="1" x14ac:dyDescent="0.25">
      <c r="A76" s="40" t="s">
        <v>95</v>
      </c>
      <c r="B76" s="49" t="s">
        <v>81</v>
      </c>
      <c r="C76" s="53" t="s">
        <v>45</v>
      </c>
      <c r="D76" s="53">
        <v>10</v>
      </c>
      <c r="E76" s="34" t="s">
        <v>152</v>
      </c>
      <c r="F76" s="34"/>
      <c r="G76" s="51">
        <f>G77</f>
        <v>684.5</v>
      </c>
      <c r="H76" s="51">
        <f t="shared" si="38"/>
        <v>216.8</v>
      </c>
      <c r="I76" s="51">
        <f t="shared" si="38"/>
        <v>135</v>
      </c>
    </row>
    <row r="77" spans="1:9" ht="24" customHeight="1" x14ac:dyDescent="0.25">
      <c r="A77" s="40" t="s">
        <v>96</v>
      </c>
      <c r="B77" s="49" t="s">
        <v>81</v>
      </c>
      <c r="C77" s="53" t="s">
        <v>45</v>
      </c>
      <c r="D77" s="53">
        <v>10</v>
      </c>
      <c r="E77" s="34" t="s">
        <v>79</v>
      </c>
      <c r="F77" s="34"/>
      <c r="G77" s="51">
        <f>G78+G81+G84+G86</f>
        <v>684.5</v>
      </c>
      <c r="H77" s="51">
        <f t="shared" ref="H77:I77" si="39">H78+H81+H84+H86</f>
        <v>216.8</v>
      </c>
      <c r="I77" s="51">
        <f t="shared" si="39"/>
        <v>135</v>
      </c>
    </row>
    <row r="78" spans="1:9" ht="25.5" x14ac:dyDescent="0.25">
      <c r="A78" s="29" t="s">
        <v>97</v>
      </c>
      <c r="B78" s="42" t="s">
        <v>81</v>
      </c>
      <c r="C78" s="53" t="s">
        <v>45</v>
      </c>
      <c r="D78" s="53">
        <v>10</v>
      </c>
      <c r="E78" s="31" t="s">
        <v>153</v>
      </c>
      <c r="F78" s="31"/>
      <c r="G78" s="51">
        <f>G79</f>
        <v>450</v>
      </c>
      <c r="H78" s="51">
        <f t="shared" ref="H78:I79" si="40">H79</f>
        <v>0</v>
      </c>
      <c r="I78" s="51">
        <f t="shared" si="40"/>
        <v>0</v>
      </c>
    </row>
    <row r="79" spans="1:9" ht="68.25" customHeight="1" x14ac:dyDescent="0.25">
      <c r="A79" s="29" t="s">
        <v>98</v>
      </c>
      <c r="B79" s="42" t="s">
        <v>81</v>
      </c>
      <c r="C79" s="53" t="s">
        <v>45</v>
      </c>
      <c r="D79" s="53">
        <v>10</v>
      </c>
      <c r="E79" s="31" t="s">
        <v>154</v>
      </c>
      <c r="F79" s="31"/>
      <c r="G79" s="74">
        <f>G80</f>
        <v>450</v>
      </c>
      <c r="H79" s="74">
        <f t="shared" si="40"/>
        <v>0</v>
      </c>
      <c r="I79" s="74">
        <f t="shared" si="40"/>
        <v>0</v>
      </c>
    </row>
    <row r="80" spans="1:9" ht="30" customHeight="1" x14ac:dyDescent="0.25">
      <c r="A80" s="29" t="s">
        <v>89</v>
      </c>
      <c r="B80" s="42" t="s">
        <v>81</v>
      </c>
      <c r="C80" s="53" t="s">
        <v>45</v>
      </c>
      <c r="D80" s="53">
        <v>10</v>
      </c>
      <c r="E80" s="31" t="s">
        <v>154</v>
      </c>
      <c r="F80" s="45">
        <v>200</v>
      </c>
      <c r="G80" s="71">
        <v>450</v>
      </c>
      <c r="H80" s="93">
        <v>0</v>
      </c>
      <c r="I80" s="93">
        <v>0</v>
      </c>
    </row>
    <row r="81" spans="1:10" ht="44.25" customHeight="1" x14ac:dyDescent="0.25">
      <c r="A81" s="40" t="s">
        <v>99</v>
      </c>
      <c r="B81" s="49" t="s">
        <v>81</v>
      </c>
      <c r="C81" s="53" t="s">
        <v>45</v>
      </c>
      <c r="D81" s="53">
        <v>10</v>
      </c>
      <c r="E81" s="34" t="s">
        <v>155</v>
      </c>
      <c r="F81" s="34"/>
      <c r="G81" s="51">
        <f>G83</f>
        <v>55.8</v>
      </c>
      <c r="H81" s="51">
        <f t="shared" ref="H81:I81" si="41">H83</f>
        <v>35</v>
      </c>
      <c r="I81" s="51">
        <f t="shared" si="41"/>
        <v>35</v>
      </c>
    </row>
    <row r="82" spans="1:10" ht="25.5" x14ac:dyDescent="0.25">
      <c r="A82" s="29" t="s">
        <v>100</v>
      </c>
      <c r="B82" s="42" t="s">
        <v>81</v>
      </c>
      <c r="C82" s="53" t="s">
        <v>45</v>
      </c>
      <c r="D82" s="53">
        <v>10</v>
      </c>
      <c r="E82" s="31" t="s">
        <v>77</v>
      </c>
      <c r="F82" s="31"/>
      <c r="G82" s="52">
        <f>G83</f>
        <v>55.8</v>
      </c>
      <c r="H82" s="52">
        <f>H83</f>
        <v>35</v>
      </c>
      <c r="I82" s="52">
        <f>I83</f>
        <v>35</v>
      </c>
    </row>
    <row r="83" spans="1:10" ht="25.5" x14ac:dyDescent="0.25">
      <c r="A83" s="29" t="s">
        <v>89</v>
      </c>
      <c r="B83" s="42" t="s">
        <v>81</v>
      </c>
      <c r="C83" s="53" t="s">
        <v>45</v>
      </c>
      <c r="D83" s="53">
        <v>10</v>
      </c>
      <c r="E83" s="31" t="s">
        <v>77</v>
      </c>
      <c r="F83" s="31">
        <v>200</v>
      </c>
      <c r="G83" s="71">
        <v>55.8</v>
      </c>
      <c r="H83" s="69">
        <v>35</v>
      </c>
      <c r="I83" s="69">
        <v>35</v>
      </c>
    </row>
    <row r="84" spans="1:10" ht="25.5" x14ac:dyDescent="0.25">
      <c r="A84" s="40" t="s">
        <v>101</v>
      </c>
      <c r="B84" s="49" t="s">
        <v>81</v>
      </c>
      <c r="C84" s="53" t="s">
        <v>45</v>
      </c>
      <c r="D84" s="53">
        <v>10</v>
      </c>
      <c r="E84" s="34" t="s">
        <v>78</v>
      </c>
      <c r="F84" s="34"/>
      <c r="G84" s="51">
        <f>G85</f>
        <v>100</v>
      </c>
      <c r="H84" s="51">
        <f t="shared" ref="H84:I84" si="42">H85</f>
        <v>100</v>
      </c>
      <c r="I84" s="51">
        <f t="shared" si="42"/>
        <v>100</v>
      </c>
    </row>
    <row r="85" spans="1:10" ht="25.5" x14ac:dyDescent="0.25">
      <c r="A85" s="29" t="s">
        <v>89</v>
      </c>
      <c r="B85" s="42" t="s">
        <v>81</v>
      </c>
      <c r="C85" s="53" t="s">
        <v>45</v>
      </c>
      <c r="D85" s="53">
        <v>10</v>
      </c>
      <c r="E85" s="31" t="s">
        <v>78</v>
      </c>
      <c r="F85" s="31">
        <v>200</v>
      </c>
      <c r="G85" s="71">
        <v>100</v>
      </c>
      <c r="H85" s="69">
        <v>100</v>
      </c>
      <c r="I85" s="69">
        <v>100</v>
      </c>
    </row>
    <row r="86" spans="1:10" ht="51" x14ac:dyDescent="0.25">
      <c r="A86" s="40" t="s">
        <v>102</v>
      </c>
      <c r="B86" s="49" t="s">
        <v>81</v>
      </c>
      <c r="C86" s="53" t="s">
        <v>45</v>
      </c>
      <c r="D86" s="53">
        <v>10</v>
      </c>
      <c r="E86" s="34" t="s">
        <v>155</v>
      </c>
      <c r="F86" s="34"/>
      <c r="G86" s="51">
        <f>G88</f>
        <v>78.7</v>
      </c>
      <c r="H86" s="51">
        <f t="shared" ref="H86:I86" si="43">H88</f>
        <v>81.8</v>
      </c>
      <c r="I86" s="51">
        <f t="shared" si="43"/>
        <v>0</v>
      </c>
    </row>
    <row r="87" spans="1:10" ht="51" x14ac:dyDescent="0.25">
      <c r="A87" s="29" t="s">
        <v>103</v>
      </c>
      <c r="B87" s="42" t="s">
        <v>81</v>
      </c>
      <c r="C87" s="53" t="s">
        <v>45</v>
      </c>
      <c r="D87" s="53">
        <v>10</v>
      </c>
      <c r="E87" s="31" t="s">
        <v>156</v>
      </c>
      <c r="F87" s="31"/>
      <c r="G87" s="52">
        <f>G88</f>
        <v>78.7</v>
      </c>
      <c r="H87" s="52">
        <f t="shared" ref="H87:I87" si="44">H88</f>
        <v>81.8</v>
      </c>
      <c r="I87" s="52">
        <f t="shared" si="44"/>
        <v>0</v>
      </c>
    </row>
    <row r="88" spans="1:10" ht="26.25" customHeight="1" x14ac:dyDescent="0.25">
      <c r="A88" s="29" t="s">
        <v>13</v>
      </c>
      <c r="B88" s="42" t="s">
        <v>81</v>
      </c>
      <c r="C88" s="53" t="s">
        <v>45</v>
      </c>
      <c r="D88" s="56">
        <v>10</v>
      </c>
      <c r="E88" s="45" t="s">
        <v>156</v>
      </c>
      <c r="F88" s="45">
        <v>500</v>
      </c>
      <c r="G88" s="71">
        <v>78.7</v>
      </c>
      <c r="H88" s="69">
        <v>81.8</v>
      </c>
      <c r="I88" s="69">
        <v>0</v>
      </c>
    </row>
    <row r="89" spans="1:10" ht="22.5" customHeight="1" x14ac:dyDescent="0.25">
      <c r="A89" s="40" t="s">
        <v>30</v>
      </c>
      <c r="B89" s="49" t="s">
        <v>81</v>
      </c>
      <c r="C89" s="53" t="s">
        <v>51</v>
      </c>
      <c r="D89" s="53"/>
      <c r="E89" s="34"/>
      <c r="F89" s="34"/>
      <c r="G89" s="51">
        <f>G92</f>
        <v>6621.8</v>
      </c>
      <c r="H89" s="51">
        <f t="shared" ref="H89:I89" si="45">H92</f>
        <v>2654.4</v>
      </c>
      <c r="I89" s="51">
        <f t="shared" si="45"/>
        <v>1900</v>
      </c>
      <c r="J89" s="65"/>
    </row>
    <row r="90" spans="1:10" ht="22.5" customHeight="1" x14ac:dyDescent="0.25">
      <c r="A90" s="40" t="s">
        <v>104</v>
      </c>
      <c r="B90" s="49" t="s">
        <v>81</v>
      </c>
      <c r="C90" s="53" t="s">
        <v>51</v>
      </c>
      <c r="D90" s="53" t="s">
        <v>165</v>
      </c>
      <c r="E90" s="34"/>
      <c r="F90" s="34"/>
      <c r="G90" s="51">
        <f>G92</f>
        <v>6621.8</v>
      </c>
      <c r="H90" s="51">
        <f t="shared" ref="H90:I90" si="46">H92</f>
        <v>2654.4</v>
      </c>
      <c r="I90" s="51">
        <f t="shared" si="46"/>
        <v>1900</v>
      </c>
    </row>
    <row r="91" spans="1:10" ht="25.5" x14ac:dyDescent="0.25">
      <c r="A91" s="40" t="s">
        <v>95</v>
      </c>
      <c r="B91" s="49" t="s">
        <v>81</v>
      </c>
      <c r="C91" s="53" t="s">
        <v>51</v>
      </c>
      <c r="D91" s="53" t="s">
        <v>165</v>
      </c>
      <c r="E91" s="34" t="s">
        <v>152</v>
      </c>
      <c r="F91" s="34"/>
      <c r="G91" s="51">
        <f>G92</f>
        <v>6621.8</v>
      </c>
      <c r="H91" s="51">
        <f t="shared" ref="H91:I91" si="47">H92</f>
        <v>2654.4</v>
      </c>
      <c r="I91" s="51">
        <f t="shared" si="47"/>
        <v>1900</v>
      </c>
    </row>
    <row r="92" spans="1:10" x14ac:dyDescent="0.25">
      <c r="A92" s="40" t="s">
        <v>96</v>
      </c>
      <c r="B92" s="49" t="s">
        <v>81</v>
      </c>
      <c r="C92" s="53" t="s">
        <v>51</v>
      </c>
      <c r="D92" s="53" t="s">
        <v>165</v>
      </c>
      <c r="E92" s="34" t="s">
        <v>79</v>
      </c>
      <c r="F92" s="34"/>
      <c r="G92" s="51">
        <f>G93+G96</f>
        <v>6621.8</v>
      </c>
      <c r="H92" s="51">
        <f t="shared" ref="H92:I92" si="48">H93+H96</f>
        <v>2654.4</v>
      </c>
      <c r="I92" s="51">
        <f t="shared" si="48"/>
        <v>1900</v>
      </c>
    </row>
    <row r="93" spans="1:10" ht="30" customHeight="1" x14ac:dyDescent="0.25">
      <c r="A93" s="40" t="s">
        <v>97</v>
      </c>
      <c r="B93" s="49" t="s">
        <v>81</v>
      </c>
      <c r="C93" s="53" t="s">
        <v>51</v>
      </c>
      <c r="D93" s="53" t="s">
        <v>165</v>
      </c>
      <c r="E93" s="34" t="s">
        <v>153</v>
      </c>
      <c r="F93" s="34"/>
      <c r="G93" s="51">
        <f>G95</f>
        <v>2056.3000000000002</v>
      </c>
      <c r="H93" s="51">
        <f t="shared" ref="H93:I93" si="49">H95</f>
        <v>0</v>
      </c>
      <c r="I93" s="51">
        <f t="shared" si="49"/>
        <v>0</v>
      </c>
    </row>
    <row r="94" spans="1:10" ht="83.25" customHeight="1" x14ac:dyDescent="0.25">
      <c r="A94" s="40" t="s">
        <v>98</v>
      </c>
      <c r="B94" s="49" t="s">
        <v>81</v>
      </c>
      <c r="C94" s="53" t="s">
        <v>51</v>
      </c>
      <c r="D94" s="53" t="s">
        <v>165</v>
      </c>
      <c r="E94" s="34" t="s">
        <v>154</v>
      </c>
      <c r="F94" s="34"/>
      <c r="G94" s="51">
        <f>G95</f>
        <v>2056.3000000000002</v>
      </c>
      <c r="H94" s="51">
        <f t="shared" ref="H94:I94" si="50">H95</f>
        <v>0</v>
      </c>
      <c r="I94" s="51">
        <f t="shared" si="50"/>
        <v>0</v>
      </c>
    </row>
    <row r="95" spans="1:10" ht="25.5" x14ac:dyDescent="0.25">
      <c r="A95" s="29" t="s">
        <v>89</v>
      </c>
      <c r="B95" s="42" t="s">
        <v>81</v>
      </c>
      <c r="C95" s="53" t="s">
        <v>51</v>
      </c>
      <c r="D95" s="53" t="s">
        <v>165</v>
      </c>
      <c r="E95" s="31" t="s">
        <v>154</v>
      </c>
      <c r="F95" s="31"/>
      <c r="G95" s="71">
        <v>2056.3000000000002</v>
      </c>
      <c r="H95" s="69">
        <v>0</v>
      </c>
      <c r="I95" s="69">
        <v>0</v>
      </c>
    </row>
    <row r="96" spans="1:10" ht="42" customHeight="1" x14ac:dyDescent="0.25">
      <c r="A96" s="40" t="s">
        <v>105</v>
      </c>
      <c r="B96" s="49" t="s">
        <v>81</v>
      </c>
      <c r="C96" s="53" t="s">
        <v>51</v>
      </c>
      <c r="D96" s="53" t="s">
        <v>165</v>
      </c>
      <c r="E96" s="34" t="s">
        <v>157</v>
      </c>
      <c r="F96" s="34"/>
      <c r="G96" s="51">
        <f>G97+G99+G101+G103+G106</f>
        <v>4565.5</v>
      </c>
      <c r="H96" s="51">
        <f t="shared" ref="H96:I96" si="51">H97+H99+H101+H103+H106</f>
        <v>2654.4</v>
      </c>
      <c r="I96" s="51">
        <f t="shared" si="51"/>
        <v>1900</v>
      </c>
    </row>
    <row r="97" spans="1:11" ht="25.5" x14ac:dyDescent="0.25">
      <c r="A97" s="40" t="s">
        <v>31</v>
      </c>
      <c r="B97" s="49" t="s">
        <v>81</v>
      </c>
      <c r="C97" s="53" t="s">
        <v>51</v>
      </c>
      <c r="D97" s="53" t="s">
        <v>165</v>
      </c>
      <c r="E97" s="34" t="s">
        <v>158</v>
      </c>
      <c r="F97" s="34"/>
      <c r="G97" s="51">
        <f>G98</f>
        <v>800</v>
      </c>
      <c r="H97" s="51">
        <f t="shared" ref="H97:I97" si="52">H98</f>
        <v>696.7</v>
      </c>
      <c r="I97" s="51">
        <f t="shared" si="52"/>
        <v>718.9</v>
      </c>
    </row>
    <row r="98" spans="1:11" s="81" customFormat="1" ht="25.5" x14ac:dyDescent="0.25">
      <c r="A98" s="82" t="s">
        <v>89</v>
      </c>
      <c r="B98" s="83" t="s">
        <v>81</v>
      </c>
      <c r="C98" s="77" t="s">
        <v>51</v>
      </c>
      <c r="D98" s="77" t="s">
        <v>165</v>
      </c>
      <c r="E98" s="84" t="s">
        <v>158</v>
      </c>
      <c r="F98" s="84">
        <v>200</v>
      </c>
      <c r="G98" s="71">
        <v>800</v>
      </c>
      <c r="H98" s="69">
        <f>96.7+600</f>
        <v>696.7</v>
      </c>
      <c r="I98" s="69">
        <f>118.9+519.3+80.7</f>
        <v>718.9</v>
      </c>
      <c r="K98" s="98"/>
    </row>
    <row r="99" spans="1:11" s="81" customFormat="1" ht="25.5" x14ac:dyDescent="0.25">
      <c r="A99" s="75" t="s">
        <v>106</v>
      </c>
      <c r="B99" s="76" t="s">
        <v>81</v>
      </c>
      <c r="C99" s="77" t="s">
        <v>51</v>
      </c>
      <c r="D99" s="77" t="s">
        <v>165</v>
      </c>
      <c r="E99" s="78" t="s">
        <v>159</v>
      </c>
      <c r="F99" s="78"/>
      <c r="G99" s="97">
        <f>G100</f>
        <v>448.1</v>
      </c>
      <c r="H99" s="97">
        <f t="shared" ref="H99:I99" si="53">H100</f>
        <v>1103.3</v>
      </c>
      <c r="I99" s="97">
        <f t="shared" si="53"/>
        <v>1181.0999999999999</v>
      </c>
    </row>
    <row r="100" spans="1:11" s="81" customFormat="1" ht="25.5" x14ac:dyDescent="0.25">
      <c r="A100" s="82" t="s">
        <v>89</v>
      </c>
      <c r="B100" s="83" t="s">
        <v>81</v>
      </c>
      <c r="C100" s="77" t="s">
        <v>51</v>
      </c>
      <c r="D100" s="77" t="s">
        <v>165</v>
      </c>
      <c r="E100" s="84" t="s">
        <v>159</v>
      </c>
      <c r="F100" s="84">
        <v>200</v>
      </c>
      <c r="G100" s="71">
        <v>448.1</v>
      </c>
      <c r="H100" s="69">
        <f>484+619.3</f>
        <v>1103.3</v>
      </c>
      <c r="I100" s="69">
        <f>484+697.1</f>
        <v>1181.0999999999999</v>
      </c>
    </row>
    <row r="101" spans="1:11" ht="44.25" hidden="1" customHeight="1" x14ac:dyDescent="0.25">
      <c r="A101" s="40" t="s">
        <v>32</v>
      </c>
      <c r="B101" s="49" t="s">
        <v>81</v>
      </c>
      <c r="C101" s="53" t="s">
        <v>51</v>
      </c>
      <c r="D101" s="53" t="s">
        <v>165</v>
      </c>
      <c r="E101" s="34" t="s">
        <v>160</v>
      </c>
      <c r="F101" s="34"/>
      <c r="G101" s="51">
        <f>G102</f>
        <v>0</v>
      </c>
      <c r="H101" s="51">
        <f t="shared" ref="H101:I101" si="54">H102</f>
        <v>0</v>
      </c>
      <c r="I101" s="51">
        <f t="shared" si="54"/>
        <v>0</v>
      </c>
    </row>
    <row r="102" spans="1:11" ht="25.5" hidden="1" x14ac:dyDescent="0.25">
      <c r="A102" s="29" t="s">
        <v>89</v>
      </c>
      <c r="B102" s="42" t="s">
        <v>81</v>
      </c>
      <c r="C102" s="53" t="s">
        <v>51</v>
      </c>
      <c r="D102" s="53" t="s">
        <v>165</v>
      </c>
      <c r="E102" s="31" t="s">
        <v>160</v>
      </c>
      <c r="F102" s="31">
        <v>200</v>
      </c>
      <c r="G102" s="52"/>
      <c r="H102" s="61"/>
      <c r="I102" s="61"/>
    </row>
    <row r="103" spans="1:11" ht="42.75" customHeight="1" x14ac:dyDescent="0.25">
      <c r="A103" s="40" t="s">
        <v>32</v>
      </c>
      <c r="B103" s="49" t="s">
        <v>81</v>
      </c>
      <c r="C103" s="53" t="s">
        <v>51</v>
      </c>
      <c r="D103" s="53" t="s">
        <v>165</v>
      </c>
      <c r="E103" s="34" t="s">
        <v>161</v>
      </c>
      <c r="F103" s="34"/>
      <c r="G103" s="51">
        <f>G104</f>
        <v>854.4</v>
      </c>
      <c r="H103" s="51">
        <f t="shared" ref="H103:I103" si="55">H104</f>
        <v>854.4</v>
      </c>
      <c r="I103" s="51">
        <f t="shared" si="55"/>
        <v>0</v>
      </c>
    </row>
    <row r="104" spans="1:11" ht="25.5" x14ac:dyDescent="0.25">
      <c r="A104" s="29" t="s">
        <v>89</v>
      </c>
      <c r="B104" s="42" t="s">
        <v>81</v>
      </c>
      <c r="C104" s="53" t="s">
        <v>51</v>
      </c>
      <c r="D104" s="53" t="s">
        <v>165</v>
      </c>
      <c r="E104" s="31" t="s">
        <v>161</v>
      </c>
      <c r="F104" s="31">
        <v>200</v>
      </c>
      <c r="G104" s="71">
        <v>854.4</v>
      </c>
      <c r="H104" s="69">
        <v>854.4</v>
      </c>
      <c r="I104" s="69">
        <v>0</v>
      </c>
    </row>
    <row r="105" spans="1:11" ht="27.75" customHeight="1" x14ac:dyDescent="0.25">
      <c r="A105" s="40" t="s">
        <v>218</v>
      </c>
      <c r="B105" s="49" t="s">
        <v>81</v>
      </c>
      <c r="C105" s="55" t="s">
        <v>51</v>
      </c>
      <c r="D105" s="55" t="s">
        <v>165</v>
      </c>
      <c r="E105" s="34" t="s">
        <v>185</v>
      </c>
      <c r="F105" s="34"/>
      <c r="G105" s="51">
        <f>G106</f>
        <v>2463</v>
      </c>
      <c r="H105" s="51">
        <f t="shared" ref="H105:I105" si="56">H106</f>
        <v>0</v>
      </c>
      <c r="I105" s="51">
        <f t="shared" si="56"/>
        <v>0</v>
      </c>
    </row>
    <row r="106" spans="1:11" ht="29.25" customHeight="1" x14ac:dyDescent="0.25">
      <c r="A106" s="40" t="s">
        <v>107</v>
      </c>
      <c r="B106" s="49" t="s">
        <v>81</v>
      </c>
      <c r="C106" s="55" t="s">
        <v>51</v>
      </c>
      <c r="D106" s="55" t="s">
        <v>165</v>
      </c>
      <c r="E106" s="34" t="s">
        <v>162</v>
      </c>
      <c r="F106" s="34"/>
      <c r="G106" s="51">
        <f>G107</f>
        <v>2463</v>
      </c>
      <c r="H106" s="51">
        <f>H107</f>
        <v>0</v>
      </c>
      <c r="I106" s="51">
        <f>I107</f>
        <v>0</v>
      </c>
    </row>
    <row r="107" spans="1:11" ht="44.25" customHeight="1" x14ac:dyDescent="0.25">
      <c r="A107" s="29" t="s">
        <v>108</v>
      </c>
      <c r="B107" s="42" t="s">
        <v>81</v>
      </c>
      <c r="C107" s="56" t="s">
        <v>51</v>
      </c>
      <c r="D107" s="56" t="s">
        <v>165</v>
      </c>
      <c r="E107" s="45" t="s">
        <v>163</v>
      </c>
      <c r="F107" s="45">
        <v>200</v>
      </c>
      <c r="G107" s="74">
        <f>G108</f>
        <v>2463</v>
      </c>
      <c r="H107" s="74">
        <f t="shared" ref="H107:I107" si="57">H108</f>
        <v>0</v>
      </c>
      <c r="I107" s="74">
        <f t="shared" si="57"/>
        <v>0</v>
      </c>
    </row>
    <row r="108" spans="1:11" s="81" customFormat="1" ht="25.5" x14ac:dyDescent="0.25">
      <c r="A108" s="82" t="s">
        <v>89</v>
      </c>
      <c r="B108" s="83" t="s">
        <v>81</v>
      </c>
      <c r="C108" s="95" t="s">
        <v>51</v>
      </c>
      <c r="D108" s="95" t="s">
        <v>165</v>
      </c>
      <c r="E108" s="96" t="s">
        <v>163</v>
      </c>
      <c r="F108" s="96">
        <v>200</v>
      </c>
      <c r="G108" s="71">
        <f>2216.7+246.3</f>
        <v>2463</v>
      </c>
      <c r="H108" s="93">
        <v>0</v>
      </c>
      <c r="I108" s="93">
        <v>0</v>
      </c>
    </row>
    <row r="109" spans="1:11" ht="24" customHeight="1" x14ac:dyDescent="0.25">
      <c r="A109" s="40" t="s">
        <v>33</v>
      </c>
      <c r="B109" s="42" t="s">
        <v>81</v>
      </c>
      <c r="C109" s="53" t="s">
        <v>190</v>
      </c>
      <c r="D109" s="53"/>
      <c r="E109" s="31"/>
      <c r="F109" s="31"/>
      <c r="G109" s="51">
        <f>G110+G118+G128</f>
        <v>3965.1000000000004</v>
      </c>
      <c r="H109" s="51">
        <f>H110+H118+H128</f>
        <v>3842.6</v>
      </c>
      <c r="I109" s="51">
        <f>I110+I118+I128</f>
        <v>3236.1000000000004</v>
      </c>
    </row>
    <row r="110" spans="1:11" x14ac:dyDescent="0.25">
      <c r="A110" s="40" t="s">
        <v>34</v>
      </c>
      <c r="B110" s="49" t="s">
        <v>81</v>
      </c>
      <c r="C110" s="55" t="s">
        <v>190</v>
      </c>
      <c r="D110" s="55" t="s">
        <v>80</v>
      </c>
      <c r="E110" s="34"/>
      <c r="F110" s="34"/>
      <c r="G110" s="51">
        <f>G111</f>
        <v>635.5</v>
      </c>
      <c r="H110" s="51">
        <f t="shared" ref="H110:I110" si="58">H111</f>
        <v>636</v>
      </c>
      <c r="I110" s="51">
        <f t="shared" si="58"/>
        <v>636</v>
      </c>
    </row>
    <row r="111" spans="1:11" ht="30.75" customHeight="1" x14ac:dyDescent="0.25">
      <c r="A111" s="40" t="s">
        <v>95</v>
      </c>
      <c r="B111" s="49" t="s">
        <v>81</v>
      </c>
      <c r="C111" s="53" t="s">
        <v>190</v>
      </c>
      <c r="D111" s="53" t="s">
        <v>80</v>
      </c>
      <c r="E111" s="34" t="s">
        <v>152</v>
      </c>
      <c r="F111" s="34"/>
      <c r="G111" s="51">
        <f>G113</f>
        <v>635.5</v>
      </c>
      <c r="H111" s="51">
        <f t="shared" ref="H111:I111" si="59">H113</f>
        <v>636</v>
      </c>
      <c r="I111" s="51">
        <f t="shared" si="59"/>
        <v>636</v>
      </c>
    </row>
    <row r="112" spans="1:11" ht="23.25" customHeight="1" x14ac:dyDescent="0.25">
      <c r="A112" s="40" t="s">
        <v>96</v>
      </c>
      <c r="B112" s="49" t="s">
        <v>81</v>
      </c>
      <c r="C112" s="53" t="s">
        <v>190</v>
      </c>
      <c r="D112" s="53" t="s">
        <v>80</v>
      </c>
      <c r="E112" s="34" t="s">
        <v>79</v>
      </c>
      <c r="F112" s="34"/>
      <c r="G112" s="51">
        <f>G113</f>
        <v>635.5</v>
      </c>
      <c r="H112" s="51">
        <f t="shared" ref="H112:I112" si="60">H113</f>
        <v>636</v>
      </c>
      <c r="I112" s="51">
        <f t="shared" si="60"/>
        <v>636</v>
      </c>
    </row>
    <row r="113" spans="1:9" ht="27.75" customHeight="1" x14ac:dyDescent="0.25">
      <c r="A113" s="40" t="s">
        <v>109</v>
      </c>
      <c r="B113" s="49" t="s">
        <v>81</v>
      </c>
      <c r="C113" s="53" t="s">
        <v>190</v>
      </c>
      <c r="D113" s="53" t="s">
        <v>80</v>
      </c>
      <c r="E113" s="34" t="s">
        <v>166</v>
      </c>
      <c r="F113" s="34"/>
      <c r="G113" s="51">
        <f>G114+G116</f>
        <v>635.5</v>
      </c>
      <c r="H113" s="51">
        <f t="shared" ref="H113:I113" si="61">H114+H116</f>
        <v>636</v>
      </c>
      <c r="I113" s="51">
        <f t="shared" si="61"/>
        <v>636</v>
      </c>
    </row>
    <row r="114" spans="1:9" ht="21.75" customHeight="1" x14ac:dyDescent="0.25">
      <c r="A114" s="40" t="s">
        <v>110</v>
      </c>
      <c r="B114" s="49" t="s">
        <v>81</v>
      </c>
      <c r="C114" s="53" t="s">
        <v>190</v>
      </c>
      <c r="D114" s="53" t="s">
        <v>80</v>
      </c>
      <c r="E114" s="34" t="s">
        <v>167</v>
      </c>
      <c r="F114" s="34"/>
      <c r="G114" s="51">
        <f>G115</f>
        <v>77.5</v>
      </c>
      <c r="H114" s="51">
        <f t="shared" ref="H114:I114" si="62">H115</f>
        <v>78</v>
      </c>
      <c r="I114" s="51">
        <f t="shared" si="62"/>
        <v>78</v>
      </c>
    </row>
    <row r="115" spans="1:9" ht="25.5" x14ac:dyDescent="0.25">
      <c r="A115" s="29" t="s">
        <v>89</v>
      </c>
      <c r="B115" s="42" t="s">
        <v>81</v>
      </c>
      <c r="C115" s="53" t="s">
        <v>190</v>
      </c>
      <c r="D115" s="53" t="s">
        <v>80</v>
      </c>
      <c r="E115" s="31" t="s">
        <v>167</v>
      </c>
      <c r="F115" s="31">
        <v>200</v>
      </c>
      <c r="G115" s="71">
        <f>62.5+15</f>
        <v>77.5</v>
      </c>
      <c r="H115" s="69">
        <v>78</v>
      </c>
      <c r="I115" s="69">
        <v>78</v>
      </c>
    </row>
    <row r="116" spans="1:9" ht="25.5" x14ac:dyDescent="0.25">
      <c r="A116" s="40" t="s">
        <v>111</v>
      </c>
      <c r="B116" s="49" t="s">
        <v>81</v>
      </c>
      <c r="C116" s="53" t="s">
        <v>190</v>
      </c>
      <c r="D116" s="53" t="s">
        <v>80</v>
      </c>
      <c r="E116" s="34" t="s">
        <v>168</v>
      </c>
      <c r="F116" s="34"/>
      <c r="G116" s="51">
        <f>G117</f>
        <v>558</v>
      </c>
      <c r="H116" s="51">
        <f t="shared" ref="H116:I116" si="63">H117</f>
        <v>558</v>
      </c>
      <c r="I116" s="51">
        <f t="shared" si="63"/>
        <v>558</v>
      </c>
    </row>
    <row r="117" spans="1:9" ht="25.5" x14ac:dyDescent="0.25">
      <c r="A117" s="29" t="s">
        <v>89</v>
      </c>
      <c r="B117" s="42" t="s">
        <v>81</v>
      </c>
      <c r="C117" s="53" t="s">
        <v>190</v>
      </c>
      <c r="D117" s="53" t="s">
        <v>80</v>
      </c>
      <c r="E117" s="45" t="s">
        <v>168</v>
      </c>
      <c r="F117" s="45">
        <v>200</v>
      </c>
      <c r="G117" s="71">
        <v>558</v>
      </c>
      <c r="H117" s="69">
        <v>558</v>
      </c>
      <c r="I117" s="69">
        <v>558</v>
      </c>
    </row>
    <row r="118" spans="1:9" ht="28.5" customHeight="1" x14ac:dyDescent="0.25">
      <c r="A118" s="40" t="s">
        <v>35</v>
      </c>
      <c r="B118" s="49" t="s">
        <v>81</v>
      </c>
      <c r="C118" s="53" t="s">
        <v>190</v>
      </c>
      <c r="D118" s="53" t="s">
        <v>164</v>
      </c>
      <c r="E118" s="34"/>
      <c r="F118" s="34"/>
      <c r="G118" s="51">
        <f>G122+G126</f>
        <v>464.7</v>
      </c>
      <c r="H118" s="51">
        <f t="shared" ref="H118:I118" si="64">H122+H126</f>
        <v>100</v>
      </c>
      <c r="I118" s="51">
        <f t="shared" si="64"/>
        <v>100</v>
      </c>
    </row>
    <row r="119" spans="1:9" ht="25.5" x14ac:dyDescent="0.25">
      <c r="A119" s="40" t="s">
        <v>95</v>
      </c>
      <c r="B119" s="49" t="s">
        <v>81</v>
      </c>
      <c r="C119" s="53" t="s">
        <v>190</v>
      </c>
      <c r="D119" s="53" t="s">
        <v>164</v>
      </c>
      <c r="E119" s="34" t="s">
        <v>152</v>
      </c>
      <c r="F119" s="34"/>
      <c r="G119" s="51">
        <f>G122</f>
        <v>100</v>
      </c>
      <c r="H119" s="51">
        <f t="shared" ref="H119:I119" si="65">H122</f>
        <v>100</v>
      </c>
      <c r="I119" s="51">
        <f t="shared" si="65"/>
        <v>100</v>
      </c>
    </row>
    <row r="120" spans="1:9" ht="27" customHeight="1" x14ac:dyDescent="0.25">
      <c r="A120" s="40" t="s">
        <v>96</v>
      </c>
      <c r="B120" s="49" t="s">
        <v>81</v>
      </c>
      <c r="C120" s="53" t="s">
        <v>190</v>
      </c>
      <c r="D120" s="53" t="s">
        <v>164</v>
      </c>
      <c r="E120" s="34" t="s">
        <v>79</v>
      </c>
      <c r="F120" s="34"/>
      <c r="G120" s="51">
        <f>G122</f>
        <v>100</v>
      </c>
      <c r="H120" s="51">
        <f t="shared" ref="H120:I120" si="66">H122</f>
        <v>100</v>
      </c>
      <c r="I120" s="51">
        <f t="shared" si="66"/>
        <v>100</v>
      </c>
    </row>
    <row r="121" spans="1:9" ht="38.25" x14ac:dyDescent="0.25">
      <c r="A121" s="40" t="s">
        <v>112</v>
      </c>
      <c r="B121" s="49" t="s">
        <v>81</v>
      </c>
      <c r="C121" s="53" t="s">
        <v>190</v>
      </c>
      <c r="D121" s="53" t="s">
        <v>164</v>
      </c>
      <c r="E121" s="34" t="s">
        <v>169</v>
      </c>
      <c r="F121" s="34"/>
      <c r="G121" s="51">
        <f>G122</f>
        <v>100</v>
      </c>
      <c r="H121" s="51">
        <f t="shared" ref="H121:I122" si="67">H122</f>
        <v>100</v>
      </c>
      <c r="I121" s="51">
        <f t="shared" si="67"/>
        <v>100</v>
      </c>
    </row>
    <row r="122" spans="1:9" ht="25.5" x14ac:dyDescent="0.25">
      <c r="A122" s="40" t="s">
        <v>36</v>
      </c>
      <c r="B122" s="49" t="s">
        <v>81</v>
      </c>
      <c r="C122" s="53" t="s">
        <v>190</v>
      </c>
      <c r="D122" s="53" t="s">
        <v>164</v>
      </c>
      <c r="E122" s="34" t="s">
        <v>170</v>
      </c>
      <c r="F122" s="34"/>
      <c r="G122" s="51">
        <f>G123</f>
        <v>100</v>
      </c>
      <c r="H122" s="51">
        <f t="shared" si="67"/>
        <v>100</v>
      </c>
      <c r="I122" s="51">
        <f t="shared" si="67"/>
        <v>100</v>
      </c>
    </row>
    <row r="123" spans="1:9" ht="25.5" x14ac:dyDescent="0.25">
      <c r="A123" s="29" t="s">
        <v>89</v>
      </c>
      <c r="B123" s="42" t="s">
        <v>81</v>
      </c>
      <c r="C123" s="53" t="s">
        <v>190</v>
      </c>
      <c r="D123" s="53" t="s">
        <v>164</v>
      </c>
      <c r="E123" s="31" t="s">
        <v>170</v>
      </c>
      <c r="F123" s="31">
        <v>200</v>
      </c>
      <c r="G123" s="71">
        <v>100</v>
      </c>
      <c r="H123" s="69">
        <v>100</v>
      </c>
      <c r="I123" s="69">
        <v>100</v>
      </c>
    </row>
    <row r="124" spans="1:9" s="81" customFormat="1" x14ac:dyDescent="0.25">
      <c r="A124" s="87" t="s">
        <v>219</v>
      </c>
      <c r="B124" s="49" t="s">
        <v>81</v>
      </c>
      <c r="C124" s="53" t="s">
        <v>190</v>
      </c>
      <c r="D124" s="53" t="s">
        <v>164</v>
      </c>
      <c r="E124" s="34" t="s">
        <v>185</v>
      </c>
      <c r="F124" s="84"/>
      <c r="G124" s="74">
        <f>G126</f>
        <v>364.7</v>
      </c>
      <c r="H124" s="74">
        <f t="shared" ref="H124:I124" si="68">H126</f>
        <v>0</v>
      </c>
      <c r="I124" s="74">
        <f t="shared" si="68"/>
        <v>0</v>
      </c>
    </row>
    <row r="125" spans="1:9" s="81" customFormat="1" ht="43.5" customHeight="1" x14ac:dyDescent="0.25">
      <c r="A125" s="87" t="s">
        <v>220</v>
      </c>
      <c r="B125" s="49" t="s">
        <v>81</v>
      </c>
      <c r="C125" s="53" t="s">
        <v>190</v>
      </c>
      <c r="D125" s="53" t="s">
        <v>164</v>
      </c>
      <c r="E125" s="34" t="s">
        <v>188</v>
      </c>
      <c r="F125" s="84"/>
      <c r="G125" s="74">
        <f>G126</f>
        <v>364.7</v>
      </c>
      <c r="H125" s="74">
        <f t="shared" ref="H125:I125" si="69">H126</f>
        <v>0</v>
      </c>
      <c r="I125" s="74">
        <f t="shared" si="69"/>
        <v>0</v>
      </c>
    </row>
    <row r="126" spans="1:9" ht="29.25" customHeight="1" x14ac:dyDescent="0.25">
      <c r="A126" s="60" t="s">
        <v>113</v>
      </c>
      <c r="B126" s="49" t="s">
        <v>81</v>
      </c>
      <c r="C126" s="53" t="s">
        <v>190</v>
      </c>
      <c r="D126" s="53" t="s">
        <v>164</v>
      </c>
      <c r="E126" s="34" t="s">
        <v>171</v>
      </c>
      <c r="F126" s="34"/>
      <c r="G126" s="51">
        <f>G127</f>
        <v>364.7</v>
      </c>
      <c r="H126" s="51">
        <f t="shared" ref="H126:I126" si="70">H127</f>
        <v>0</v>
      </c>
      <c r="I126" s="51">
        <f t="shared" si="70"/>
        <v>0</v>
      </c>
    </row>
    <row r="127" spans="1:9" ht="25.5" x14ac:dyDescent="0.25">
      <c r="A127" s="29" t="s">
        <v>89</v>
      </c>
      <c r="B127" s="42" t="s">
        <v>81</v>
      </c>
      <c r="C127" s="53" t="s">
        <v>190</v>
      </c>
      <c r="D127" s="53" t="s">
        <v>164</v>
      </c>
      <c r="E127" s="31" t="s">
        <v>171</v>
      </c>
      <c r="F127" s="31">
        <v>200</v>
      </c>
      <c r="G127" s="71">
        <v>364.7</v>
      </c>
      <c r="H127" s="69">
        <v>0</v>
      </c>
      <c r="I127" s="69">
        <v>0</v>
      </c>
    </row>
    <row r="128" spans="1:9" ht="25.5" customHeight="1" x14ac:dyDescent="0.25">
      <c r="A128" s="38" t="s">
        <v>37</v>
      </c>
      <c r="B128" s="42" t="s">
        <v>81</v>
      </c>
      <c r="C128" s="53" t="s">
        <v>190</v>
      </c>
      <c r="D128" s="53" t="s">
        <v>45</v>
      </c>
      <c r="E128" s="31"/>
      <c r="F128" s="58"/>
      <c r="G128" s="48">
        <f>G129</f>
        <v>2864.9</v>
      </c>
      <c r="H128" s="48">
        <f t="shared" ref="H128:I128" si="71">H129</f>
        <v>3106.6</v>
      </c>
      <c r="I128" s="48">
        <f t="shared" si="71"/>
        <v>2500.1000000000004</v>
      </c>
    </row>
    <row r="129" spans="1:9" ht="25.5" x14ac:dyDescent="0.25">
      <c r="A129" s="40" t="s">
        <v>95</v>
      </c>
      <c r="B129" s="49" t="s">
        <v>81</v>
      </c>
      <c r="C129" s="53" t="s">
        <v>190</v>
      </c>
      <c r="D129" s="53" t="s">
        <v>45</v>
      </c>
      <c r="E129" s="34" t="s">
        <v>152</v>
      </c>
      <c r="F129" s="59"/>
      <c r="G129" s="48">
        <f>G130+G154</f>
        <v>2864.9</v>
      </c>
      <c r="H129" s="48">
        <f t="shared" ref="H129:I129" si="72">H130+H154</f>
        <v>3106.6</v>
      </c>
      <c r="I129" s="48">
        <f t="shared" si="72"/>
        <v>2500.1000000000004</v>
      </c>
    </row>
    <row r="130" spans="1:9" x14ac:dyDescent="0.25">
      <c r="A130" s="40" t="s">
        <v>96</v>
      </c>
      <c r="B130" s="49" t="s">
        <v>81</v>
      </c>
      <c r="C130" s="53" t="s">
        <v>190</v>
      </c>
      <c r="D130" s="53" t="s">
        <v>45</v>
      </c>
      <c r="E130" s="34" t="s">
        <v>79</v>
      </c>
      <c r="F130" s="59"/>
      <c r="G130" s="48">
        <f>G131+G134+G137+G140+G151</f>
        <v>2864.9</v>
      </c>
      <c r="H130" s="48">
        <f t="shared" ref="H130:I130" si="73">H131+H134+H137+H140+H151</f>
        <v>2650.6</v>
      </c>
      <c r="I130" s="48">
        <f t="shared" si="73"/>
        <v>2175.3000000000002</v>
      </c>
    </row>
    <row r="131" spans="1:9" ht="45.75" customHeight="1" x14ac:dyDescent="0.25">
      <c r="A131" s="40" t="s">
        <v>114</v>
      </c>
      <c r="B131" s="49" t="s">
        <v>81</v>
      </c>
      <c r="C131" s="53" t="s">
        <v>190</v>
      </c>
      <c r="D131" s="53" t="s">
        <v>45</v>
      </c>
      <c r="E131" s="34" t="s">
        <v>172</v>
      </c>
      <c r="F131" s="59"/>
      <c r="G131" s="48">
        <f>G133</f>
        <v>1363.9</v>
      </c>
      <c r="H131" s="48">
        <f t="shared" ref="H131:I131" si="74">H133</f>
        <v>0</v>
      </c>
      <c r="I131" s="48">
        <f t="shared" si="74"/>
        <v>0</v>
      </c>
    </row>
    <row r="132" spans="1:9" ht="69.75" customHeight="1" x14ac:dyDescent="0.25">
      <c r="A132" s="40" t="s">
        <v>115</v>
      </c>
      <c r="B132" s="49" t="s">
        <v>81</v>
      </c>
      <c r="C132" s="53" t="s">
        <v>190</v>
      </c>
      <c r="D132" s="53" t="s">
        <v>45</v>
      </c>
      <c r="E132" s="34" t="s">
        <v>173</v>
      </c>
      <c r="F132" s="59"/>
      <c r="G132" s="48">
        <f>G133</f>
        <v>1363.9</v>
      </c>
      <c r="H132" s="48">
        <f t="shared" ref="H132:I132" si="75">H133</f>
        <v>0</v>
      </c>
      <c r="I132" s="48">
        <f t="shared" si="75"/>
        <v>0</v>
      </c>
    </row>
    <row r="133" spans="1:9" ht="25.5" x14ac:dyDescent="0.25">
      <c r="A133" s="29" t="s">
        <v>89</v>
      </c>
      <c r="B133" s="42" t="s">
        <v>81</v>
      </c>
      <c r="C133" s="53" t="s">
        <v>190</v>
      </c>
      <c r="D133" s="53" t="s">
        <v>45</v>
      </c>
      <c r="E133" s="31" t="s">
        <v>173</v>
      </c>
      <c r="F133" s="58">
        <v>200</v>
      </c>
      <c r="G133" s="68">
        <v>1363.9</v>
      </c>
      <c r="H133" s="69">
        <v>0</v>
      </c>
      <c r="I133" s="69">
        <v>0</v>
      </c>
    </row>
    <row r="134" spans="1:9" ht="25.5" x14ac:dyDescent="0.25">
      <c r="A134" s="40" t="s">
        <v>97</v>
      </c>
      <c r="B134" s="49" t="s">
        <v>81</v>
      </c>
      <c r="C134" s="53" t="s">
        <v>190</v>
      </c>
      <c r="D134" s="53" t="s">
        <v>45</v>
      </c>
      <c r="E134" s="34" t="s">
        <v>153</v>
      </c>
      <c r="F134" s="59"/>
      <c r="G134" s="48">
        <f>G136</f>
        <v>200</v>
      </c>
      <c r="H134" s="48">
        <f t="shared" ref="H134:I134" si="76">H136</f>
        <v>0</v>
      </c>
      <c r="I134" s="48">
        <f t="shared" si="76"/>
        <v>0</v>
      </c>
    </row>
    <row r="135" spans="1:9" ht="81.75" customHeight="1" x14ac:dyDescent="0.25">
      <c r="A135" s="40" t="s">
        <v>98</v>
      </c>
      <c r="B135" s="49" t="s">
        <v>81</v>
      </c>
      <c r="C135" s="53" t="s">
        <v>190</v>
      </c>
      <c r="D135" s="53" t="s">
        <v>45</v>
      </c>
      <c r="E135" s="34" t="s">
        <v>174</v>
      </c>
      <c r="F135" s="59"/>
      <c r="G135" s="48">
        <f>G136</f>
        <v>200</v>
      </c>
      <c r="H135" s="48">
        <f t="shared" ref="H135:I135" si="77">H136</f>
        <v>0</v>
      </c>
      <c r="I135" s="48">
        <f t="shared" si="77"/>
        <v>0</v>
      </c>
    </row>
    <row r="136" spans="1:9" ht="25.5" x14ac:dyDescent="0.25">
      <c r="A136" s="29" t="s">
        <v>89</v>
      </c>
      <c r="B136" s="42" t="s">
        <v>81</v>
      </c>
      <c r="C136" s="53" t="s">
        <v>190</v>
      </c>
      <c r="D136" s="53" t="s">
        <v>45</v>
      </c>
      <c r="E136" s="31" t="s">
        <v>154</v>
      </c>
      <c r="F136" s="58">
        <v>200</v>
      </c>
      <c r="G136" s="68">
        <v>200</v>
      </c>
      <c r="H136" s="69">
        <v>0</v>
      </c>
      <c r="I136" s="69">
        <v>0</v>
      </c>
    </row>
    <row r="137" spans="1:9" s="81" customFormat="1" ht="42" customHeight="1" x14ac:dyDescent="0.25">
      <c r="A137" s="75" t="s">
        <v>116</v>
      </c>
      <c r="B137" s="76" t="s">
        <v>81</v>
      </c>
      <c r="C137" s="77" t="s">
        <v>190</v>
      </c>
      <c r="D137" s="77" t="s">
        <v>45</v>
      </c>
      <c r="E137" s="78" t="s">
        <v>175</v>
      </c>
      <c r="F137" s="79"/>
      <c r="G137" s="80">
        <f>G139</f>
        <v>67.400000000000006</v>
      </c>
      <c r="H137" s="80">
        <f t="shared" ref="H137:I137" si="78">H139</f>
        <v>45.6</v>
      </c>
      <c r="I137" s="80">
        <f t="shared" si="78"/>
        <v>32.5</v>
      </c>
    </row>
    <row r="138" spans="1:9" s="81" customFormat="1" x14ac:dyDescent="0.25">
      <c r="A138" s="75" t="s">
        <v>117</v>
      </c>
      <c r="B138" s="76" t="s">
        <v>81</v>
      </c>
      <c r="C138" s="77" t="s">
        <v>190</v>
      </c>
      <c r="D138" s="77" t="s">
        <v>45</v>
      </c>
      <c r="E138" s="78" t="s">
        <v>176</v>
      </c>
      <c r="F138" s="79"/>
      <c r="G138" s="80">
        <f>G139</f>
        <v>67.400000000000006</v>
      </c>
      <c r="H138" s="80">
        <f t="shared" ref="H138:I138" si="79">H139</f>
        <v>45.6</v>
      </c>
      <c r="I138" s="80">
        <f t="shared" si="79"/>
        <v>32.5</v>
      </c>
    </row>
    <row r="139" spans="1:9" s="81" customFormat="1" ht="19.5" customHeight="1" x14ac:dyDescent="0.25">
      <c r="A139" s="82" t="s">
        <v>118</v>
      </c>
      <c r="B139" s="83" t="s">
        <v>81</v>
      </c>
      <c r="C139" s="77" t="s">
        <v>190</v>
      </c>
      <c r="D139" s="77" t="s">
        <v>45</v>
      </c>
      <c r="E139" s="84" t="s">
        <v>176</v>
      </c>
      <c r="F139" s="85">
        <v>200</v>
      </c>
      <c r="G139" s="68">
        <v>67.400000000000006</v>
      </c>
      <c r="H139" s="69">
        <v>45.6</v>
      </c>
      <c r="I139" s="69">
        <v>32.5</v>
      </c>
    </row>
    <row r="140" spans="1:9" s="81" customFormat="1" ht="39" customHeight="1" x14ac:dyDescent="0.25">
      <c r="A140" s="75" t="s">
        <v>119</v>
      </c>
      <c r="B140" s="76" t="s">
        <v>81</v>
      </c>
      <c r="C140" s="77" t="s">
        <v>190</v>
      </c>
      <c r="D140" s="77" t="s">
        <v>45</v>
      </c>
      <c r="E140" s="78" t="s">
        <v>177</v>
      </c>
      <c r="F140" s="79"/>
      <c r="G140" s="80">
        <f>G141+G143+G145+G147+G149</f>
        <v>1233.5999999999999</v>
      </c>
      <c r="H140" s="80">
        <f>H141+H143+H145+H147+H149</f>
        <v>1894.5</v>
      </c>
      <c r="I140" s="80">
        <f>I141+I143+I145+I147+I149</f>
        <v>2142.8000000000002</v>
      </c>
    </row>
    <row r="141" spans="1:9" s="24" customFormat="1" x14ac:dyDescent="0.25">
      <c r="A141" s="40" t="s">
        <v>38</v>
      </c>
      <c r="B141" s="49" t="s">
        <v>81</v>
      </c>
      <c r="C141" s="53" t="s">
        <v>190</v>
      </c>
      <c r="D141" s="53" t="s">
        <v>45</v>
      </c>
      <c r="E141" s="34" t="s">
        <v>178</v>
      </c>
      <c r="F141" s="59"/>
      <c r="G141" s="48">
        <f>G142</f>
        <v>560</v>
      </c>
      <c r="H141" s="48">
        <f t="shared" ref="H141:I141" si="80">H142</f>
        <v>611.5</v>
      </c>
      <c r="I141" s="48">
        <f t="shared" si="80"/>
        <v>759.8</v>
      </c>
    </row>
    <row r="142" spans="1:9" x14ac:dyDescent="0.25">
      <c r="A142" s="29" t="s">
        <v>118</v>
      </c>
      <c r="B142" s="42" t="s">
        <v>81</v>
      </c>
      <c r="C142" s="53" t="s">
        <v>190</v>
      </c>
      <c r="D142" s="53" t="s">
        <v>45</v>
      </c>
      <c r="E142" s="31" t="s">
        <v>178</v>
      </c>
      <c r="F142" s="58">
        <v>200</v>
      </c>
      <c r="G142" s="73">
        <v>560</v>
      </c>
      <c r="H142" s="69">
        <v>611.5</v>
      </c>
      <c r="I142" s="69">
        <v>759.8</v>
      </c>
    </row>
    <row r="143" spans="1:9" s="24" customFormat="1" x14ac:dyDescent="0.25">
      <c r="A143" s="40" t="s">
        <v>120</v>
      </c>
      <c r="B143" s="49" t="s">
        <v>81</v>
      </c>
      <c r="C143" s="53" t="s">
        <v>190</v>
      </c>
      <c r="D143" s="53" t="s">
        <v>45</v>
      </c>
      <c r="E143" s="34" t="s">
        <v>179</v>
      </c>
      <c r="F143" s="59"/>
      <c r="G143" s="48">
        <f>G144</f>
        <v>330</v>
      </c>
      <c r="H143" s="48">
        <f t="shared" ref="H143:I143" si="81">H144</f>
        <v>650</v>
      </c>
      <c r="I143" s="48">
        <f t="shared" si="81"/>
        <v>650</v>
      </c>
    </row>
    <row r="144" spans="1:9" x14ac:dyDescent="0.25">
      <c r="A144" s="29" t="s">
        <v>118</v>
      </c>
      <c r="B144" s="42" t="s">
        <v>81</v>
      </c>
      <c r="C144" s="53" t="s">
        <v>190</v>
      </c>
      <c r="D144" s="53" t="s">
        <v>45</v>
      </c>
      <c r="E144" s="31" t="s">
        <v>179</v>
      </c>
      <c r="F144" s="58">
        <v>200</v>
      </c>
      <c r="G144" s="68">
        <v>330</v>
      </c>
      <c r="H144" s="69">
        <v>650</v>
      </c>
      <c r="I144" s="69">
        <v>650</v>
      </c>
    </row>
    <row r="145" spans="1:9" s="24" customFormat="1" hidden="1" x14ac:dyDescent="0.25">
      <c r="A145" s="40" t="s">
        <v>39</v>
      </c>
      <c r="B145" s="49" t="s">
        <v>81</v>
      </c>
      <c r="C145" s="53" t="s">
        <v>190</v>
      </c>
      <c r="D145" s="53" t="s">
        <v>45</v>
      </c>
      <c r="E145" s="34" t="s">
        <v>180</v>
      </c>
      <c r="F145" s="59"/>
      <c r="G145" s="48">
        <f>G146</f>
        <v>0</v>
      </c>
      <c r="H145" s="48">
        <f t="shared" ref="H145:I145" si="82">H146</f>
        <v>0</v>
      </c>
      <c r="I145" s="48">
        <f t="shared" si="82"/>
        <v>0</v>
      </c>
    </row>
    <row r="146" spans="1:9" hidden="1" x14ac:dyDescent="0.25">
      <c r="A146" s="29" t="s">
        <v>118</v>
      </c>
      <c r="B146" s="42" t="s">
        <v>81</v>
      </c>
      <c r="C146" s="53" t="s">
        <v>190</v>
      </c>
      <c r="D146" s="53" t="s">
        <v>45</v>
      </c>
      <c r="E146" s="31" t="s">
        <v>180</v>
      </c>
      <c r="F146" s="58">
        <v>200</v>
      </c>
      <c r="G146" s="47"/>
      <c r="H146" s="61"/>
      <c r="I146" s="61"/>
    </row>
    <row r="147" spans="1:9" s="24" customFormat="1" x14ac:dyDescent="0.25">
      <c r="A147" s="40" t="s">
        <v>121</v>
      </c>
      <c r="B147" s="49" t="s">
        <v>81</v>
      </c>
      <c r="C147" s="53" t="s">
        <v>190</v>
      </c>
      <c r="D147" s="53" t="s">
        <v>45</v>
      </c>
      <c r="E147" s="34" t="s">
        <v>181</v>
      </c>
      <c r="F147" s="59"/>
      <c r="G147" s="48">
        <f>G148</f>
        <v>41</v>
      </c>
      <c r="H147" s="48">
        <f t="shared" ref="H147:I147" si="83">H148</f>
        <v>41</v>
      </c>
      <c r="I147" s="48">
        <f t="shared" si="83"/>
        <v>41</v>
      </c>
    </row>
    <row r="148" spans="1:9" x14ac:dyDescent="0.25">
      <c r="A148" s="29" t="s">
        <v>118</v>
      </c>
      <c r="B148" s="42" t="s">
        <v>81</v>
      </c>
      <c r="C148" s="53" t="s">
        <v>190</v>
      </c>
      <c r="D148" s="53" t="s">
        <v>45</v>
      </c>
      <c r="E148" s="31" t="s">
        <v>181</v>
      </c>
      <c r="F148" s="58">
        <v>200</v>
      </c>
      <c r="G148" s="68">
        <v>41</v>
      </c>
      <c r="H148" s="69">
        <v>41</v>
      </c>
      <c r="I148" s="69">
        <v>41</v>
      </c>
    </row>
    <row r="149" spans="1:9" s="24" customFormat="1" x14ac:dyDescent="0.25">
      <c r="A149" s="40" t="s">
        <v>122</v>
      </c>
      <c r="B149" s="49" t="s">
        <v>81</v>
      </c>
      <c r="C149" s="53" t="s">
        <v>190</v>
      </c>
      <c r="D149" s="53" t="s">
        <v>45</v>
      </c>
      <c r="E149" s="34" t="s">
        <v>182</v>
      </c>
      <c r="F149" s="59"/>
      <c r="G149" s="48">
        <f>G150</f>
        <v>302.60000000000002</v>
      </c>
      <c r="H149" s="48">
        <f t="shared" ref="H149:I149" si="84">H150</f>
        <v>592</v>
      </c>
      <c r="I149" s="48">
        <f t="shared" si="84"/>
        <v>692</v>
      </c>
    </row>
    <row r="150" spans="1:9" s="81" customFormat="1" x14ac:dyDescent="0.25">
      <c r="A150" s="82" t="s">
        <v>118</v>
      </c>
      <c r="B150" s="83" t="s">
        <v>81</v>
      </c>
      <c r="C150" s="77" t="s">
        <v>190</v>
      </c>
      <c r="D150" s="77" t="s">
        <v>45</v>
      </c>
      <c r="E150" s="84" t="s">
        <v>182</v>
      </c>
      <c r="F150" s="85">
        <v>200</v>
      </c>
      <c r="G150" s="68">
        <v>302.60000000000002</v>
      </c>
      <c r="H150" s="69">
        <v>592</v>
      </c>
      <c r="I150" s="69">
        <v>692</v>
      </c>
    </row>
    <row r="151" spans="1:9" ht="25.5" x14ac:dyDescent="0.25">
      <c r="A151" s="40" t="s">
        <v>123</v>
      </c>
      <c r="B151" s="49" t="s">
        <v>81</v>
      </c>
      <c r="C151" s="53" t="s">
        <v>190</v>
      </c>
      <c r="D151" s="53" t="s">
        <v>45</v>
      </c>
      <c r="E151" s="34" t="s">
        <v>183</v>
      </c>
      <c r="F151" s="59"/>
      <c r="G151" s="48">
        <f>G153</f>
        <v>0</v>
      </c>
      <c r="H151" s="48">
        <f t="shared" ref="H151:I151" si="85">H153</f>
        <v>710.5</v>
      </c>
      <c r="I151" s="48">
        <f t="shared" si="85"/>
        <v>0</v>
      </c>
    </row>
    <row r="152" spans="1:9" x14ac:dyDescent="0.25">
      <c r="A152" s="40" t="s">
        <v>221</v>
      </c>
      <c r="B152" s="49" t="s">
        <v>81</v>
      </c>
      <c r="C152" s="53" t="s">
        <v>190</v>
      </c>
      <c r="D152" s="53" t="s">
        <v>45</v>
      </c>
      <c r="E152" s="34" t="s">
        <v>184</v>
      </c>
      <c r="F152" s="59"/>
      <c r="G152" s="48">
        <f>G153</f>
        <v>0</v>
      </c>
      <c r="H152" s="48">
        <f t="shared" ref="H152:I152" si="86">H153</f>
        <v>710.5</v>
      </c>
      <c r="I152" s="48">
        <f t="shared" si="86"/>
        <v>0</v>
      </c>
    </row>
    <row r="153" spans="1:9" ht="17.25" customHeight="1" x14ac:dyDescent="0.25">
      <c r="A153" s="29" t="s">
        <v>118</v>
      </c>
      <c r="B153" s="42" t="s">
        <v>81</v>
      </c>
      <c r="C153" s="53" t="s">
        <v>190</v>
      </c>
      <c r="D153" s="53" t="s">
        <v>45</v>
      </c>
      <c r="E153" s="31" t="s">
        <v>184</v>
      </c>
      <c r="F153" s="58">
        <v>200</v>
      </c>
      <c r="G153" s="68">
        <v>0</v>
      </c>
      <c r="H153" s="69">
        <v>710.5</v>
      </c>
      <c r="I153" s="69">
        <v>0</v>
      </c>
    </row>
    <row r="154" spans="1:9" s="24" customFormat="1" x14ac:dyDescent="0.25">
      <c r="A154" s="40" t="s">
        <v>124</v>
      </c>
      <c r="B154" s="49" t="s">
        <v>81</v>
      </c>
      <c r="C154" s="53" t="s">
        <v>190</v>
      </c>
      <c r="D154" s="53" t="s">
        <v>45</v>
      </c>
      <c r="E154" s="34" t="s">
        <v>185</v>
      </c>
      <c r="F154" s="59"/>
      <c r="G154" s="48">
        <f>G155+G158</f>
        <v>0</v>
      </c>
      <c r="H154" s="48">
        <f>H155+H158</f>
        <v>456</v>
      </c>
      <c r="I154" s="48">
        <f>I155+I158</f>
        <v>324.8</v>
      </c>
    </row>
    <row r="155" spans="1:9" s="86" customFormat="1" ht="25.5" x14ac:dyDescent="0.25">
      <c r="A155" s="75" t="s">
        <v>125</v>
      </c>
      <c r="B155" s="76" t="s">
        <v>81</v>
      </c>
      <c r="C155" s="77" t="s">
        <v>190</v>
      </c>
      <c r="D155" s="77" t="s">
        <v>45</v>
      </c>
      <c r="E155" s="78" t="s">
        <v>186</v>
      </c>
      <c r="F155" s="79"/>
      <c r="G155" s="80">
        <f>G156</f>
        <v>0</v>
      </c>
      <c r="H155" s="80">
        <f t="shared" ref="H155:I155" si="87">H156</f>
        <v>456</v>
      </c>
      <c r="I155" s="80">
        <f t="shared" si="87"/>
        <v>324.8</v>
      </c>
    </row>
    <row r="156" spans="1:9" s="81" customFormat="1" ht="31.5" customHeight="1" x14ac:dyDescent="0.25">
      <c r="A156" s="82" t="s">
        <v>126</v>
      </c>
      <c r="B156" s="83" t="s">
        <v>81</v>
      </c>
      <c r="C156" s="77" t="s">
        <v>190</v>
      </c>
      <c r="D156" s="77" t="s">
        <v>45</v>
      </c>
      <c r="E156" s="84" t="s">
        <v>187</v>
      </c>
      <c r="F156" s="85"/>
      <c r="G156" s="88">
        <v>0</v>
      </c>
      <c r="H156" s="89">
        <v>456</v>
      </c>
      <c r="I156" s="89">
        <v>324.8</v>
      </c>
    </row>
    <row r="157" spans="1:9" s="81" customFormat="1" ht="20.25" customHeight="1" x14ac:dyDescent="0.25">
      <c r="A157" s="29" t="s">
        <v>118</v>
      </c>
      <c r="B157" s="83" t="s">
        <v>81</v>
      </c>
      <c r="C157" s="77" t="s">
        <v>190</v>
      </c>
      <c r="D157" s="77" t="s">
        <v>45</v>
      </c>
      <c r="E157" s="84" t="s">
        <v>187</v>
      </c>
      <c r="F157" s="85">
        <v>200</v>
      </c>
      <c r="G157" s="68">
        <v>0</v>
      </c>
      <c r="H157" s="69">
        <v>456</v>
      </c>
      <c r="I157" s="69">
        <v>324.8</v>
      </c>
    </row>
    <row r="158" spans="1:9" s="24" customFormat="1" ht="38.25" hidden="1" x14ac:dyDescent="0.25">
      <c r="A158" s="40" t="s">
        <v>127</v>
      </c>
      <c r="B158" s="49" t="s">
        <v>81</v>
      </c>
      <c r="C158" s="53" t="s">
        <v>190</v>
      </c>
      <c r="D158" s="53" t="s">
        <v>45</v>
      </c>
      <c r="E158" s="34" t="s">
        <v>188</v>
      </c>
      <c r="F158" s="59"/>
      <c r="G158" s="90">
        <f>G159</f>
        <v>0</v>
      </c>
      <c r="H158" s="70"/>
      <c r="I158" s="70"/>
    </row>
    <row r="159" spans="1:9" ht="25.5" hidden="1" x14ac:dyDescent="0.25">
      <c r="A159" s="29" t="s">
        <v>128</v>
      </c>
      <c r="B159" s="42" t="s">
        <v>81</v>
      </c>
      <c r="C159" s="53" t="s">
        <v>190</v>
      </c>
      <c r="D159" s="53" t="s">
        <v>45</v>
      </c>
      <c r="E159" s="31" t="s">
        <v>189</v>
      </c>
      <c r="F159" s="58"/>
      <c r="G159" s="68"/>
      <c r="H159" s="69"/>
      <c r="I159" s="69"/>
    </row>
    <row r="160" spans="1:9" ht="23.25" customHeight="1" x14ac:dyDescent="0.25">
      <c r="A160" s="40" t="s">
        <v>129</v>
      </c>
      <c r="B160" s="49" t="s">
        <v>81</v>
      </c>
      <c r="C160" s="55" t="s">
        <v>205</v>
      </c>
      <c r="D160" s="55"/>
      <c r="E160" s="34"/>
      <c r="F160" s="34"/>
      <c r="G160" s="91">
        <f>G162</f>
        <v>65</v>
      </c>
      <c r="H160" s="92">
        <f t="shared" ref="H160:I160" si="88">H162</f>
        <v>65</v>
      </c>
      <c r="I160" s="92">
        <f t="shared" si="88"/>
        <v>65</v>
      </c>
    </row>
    <row r="161" spans="1:10" ht="25.5" x14ac:dyDescent="0.25">
      <c r="A161" s="40" t="s">
        <v>95</v>
      </c>
      <c r="B161" s="49" t="s">
        <v>81</v>
      </c>
      <c r="C161" s="55" t="s">
        <v>205</v>
      </c>
      <c r="D161" s="55" t="s">
        <v>207</v>
      </c>
      <c r="E161" s="34" t="s">
        <v>152</v>
      </c>
      <c r="F161" s="34"/>
      <c r="G161" s="51">
        <f>G162</f>
        <v>65</v>
      </c>
      <c r="H161" s="62">
        <f t="shared" ref="H161:I161" si="89">H162</f>
        <v>65</v>
      </c>
      <c r="I161" s="62">
        <f t="shared" si="89"/>
        <v>65</v>
      </c>
    </row>
    <row r="162" spans="1:10" ht="26.25" customHeight="1" x14ac:dyDescent="0.25">
      <c r="A162" s="40" t="s">
        <v>96</v>
      </c>
      <c r="B162" s="49" t="s">
        <v>81</v>
      </c>
      <c r="C162" s="55" t="s">
        <v>205</v>
      </c>
      <c r="D162" s="55" t="s">
        <v>207</v>
      </c>
      <c r="E162" s="34" t="s">
        <v>79</v>
      </c>
      <c r="F162" s="34"/>
      <c r="G162" s="51">
        <f>G163+G166</f>
        <v>65</v>
      </c>
      <c r="H162" s="62">
        <f t="shared" ref="H162:I162" si="90">H163+H166</f>
        <v>65</v>
      </c>
      <c r="I162" s="62">
        <f t="shared" si="90"/>
        <v>65</v>
      </c>
    </row>
    <row r="163" spans="1:10" s="24" customFormat="1" ht="38.25" x14ac:dyDescent="0.25">
      <c r="A163" s="40" t="s">
        <v>130</v>
      </c>
      <c r="B163" s="49" t="s">
        <v>81</v>
      </c>
      <c r="C163" s="55" t="s">
        <v>205</v>
      </c>
      <c r="D163" s="55" t="s">
        <v>190</v>
      </c>
      <c r="E163" s="34" t="s">
        <v>191</v>
      </c>
      <c r="F163" s="34"/>
      <c r="G163" s="51">
        <f>G165</f>
        <v>35</v>
      </c>
      <c r="H163" s="62">
        <f t="shared" ref="H163:I163" si="91">H165</f>
        <v>35</v>
      </c>
      <c r="I163" s="62">
        <f t="shared" si="91"/>
        <v>35</v>
      </c>
    </row>
    <row r="164" spans="1:10" s="24" customFormat="1" ht="38.25" x14ac:dyDescent="0.25">
      <c r="A164" s="40" t="s">
        <v>131</v>
      </c>
      <c r="B164" s="49" t="s">
        <v>81</v>
      </c>
      <c r="C164" s="55" t="s">
        <v>205</v>
      </c>
      <c r="D164" s="55" t="s">
        <v>190</v>
      </c>
      <c r="E164" s="34" t="s">
        <v>192</v>
      </c>
      <c r="F164" s="34"/>
      <c r="G164" s="51">
        <f>G165</f>
        <v>35</v>
      </c>
      <c r="H164" s="62">
        <f t="shared" ref="H164:I164" si="92">H165</f>
        <v>35</v>
      </c>
      <c r="I164" s="62">
        <f t="shared" si="92"/>
        <v>35</v>
      </c>
    </row>
    <row r="165" spans="1:10" ht="23.25" customHeight="1" x14ac:dyDescent="0.25">
      <c r="A165" s="29" t="s">
        <v>118</v>
      </c>
      <c r="B165" s="42" t="s">
        <v>81</v>
      </c>
      <c r="C165" s="53" t="s">
        <v>205</v>
      </c>
      <c r="D165" s="53" t="s">
        <v>190</v>
      </c>
      <c r="E165" s="31" t="s">
        <v>192</v>
      </c>
      <c r="F165" s="31">
        <v>200</v>
      </c>
      <c r="G165" s="71">
        <v>35</v>
      </c>
      <c r="H165" s="69">
        <v>35</v>
      </c>
      <c r="I165" s="69">
        <v>35</v>
      </c>
    </row>
    <row r="166" spans="1:10" s="24" customFormat="1" ht="25.5" x14ac:dyDescent="0.25">
      <c r="A166" s="40" t="s">
        <v>132</v>
      </c>
      <c r="B166" s="49" t="s">
        <v>81</v>
      </c>
      <c r="C166" s="55" t="s">
        <v>205</v>
      </c>
      <c r="D166" s="55" t="s">
        <v>205</v>
      </c>
      <c r="E166" s="34" t="s">
        <v>193</v>
      </c>
      <c r="F166" s="34"/>
      <c r="G166" s="51">
        <f>G168</f>
        <v>30</v>
      </c>
      <c r="H166" s="62">
        <f t="shared" ref="H166:I166" si="93">H168</f>
        <v>30</v>
      </c>
      <c r="I166" s="62">
        <f t="shared" si="93"/>
        <v>30</v>
      </c>
    </row>
    <row r="167" spans="1:10" s="24" customFormat="1" ht="21" customHeight="1" x14ac:dyDescent="0.25">
      <c r="A167" s="40" t="s">
        <v>133</v>
      </c>
      <c r="B167" s="49" t="s">
        <v>81</v>
      </c>
      <c r="C167" s="55" t="s">
        <v>205</v>
      </c>
      <c r="D167" s="55" t="s">
        <v>205</v>
      </c>
      <c r="E167" s="34" t="s">
        <v>194</v>
      </c>
      <c r="F167" s="34"/>
      <c r="G167" s="51">
        <f>G168</f>
        <v>30</v>
      </c>
      <c r="H167" s="62">
        <f t="shared" ref="H167:I167" si="94">H168</f>
        <v>30</v>
      </c>
      <c r="I167" s="62">
        <f t="shared" si="94"/>
        <v>30</v>
      </c>
    </row>
    <row r="168" spans="1:10" ht="21.75" customHeight="1" x14ac:dyDescent="0.25">
      <c r="A168" s="29" t="s">
        <v>118</v>
      </c>
      <c r="B168" s="42" t="s">
        <v>81</v>
      </c>
      <c r="C168" s="56" t="s">
        <v>205</v>
      </c>
      <c r="D168" s="56" t="s">
        <v>205</v>
      </c>
      <c r="E168" s="45" t="s">
        <v>194</v>
      </c>
      <c r="F168" s="45">
        <v>200</v>
      </c>
      <c r="G168" s="71">
        <v>30</v>
      </c>
      <c r="H168" s="69">
        <v>30</v>
      </c>
      <c r="I168" s="69">
        <v>30</v>
      </c>
    </row>
    <row r="169" spans="1:10" ht="21.75" customHeight="1" x14ac:dyDescent="0.25">
      <c r="A169" s="40" t="s">
        <v>40</v>
      </c>
      <c r="B169" s="49" t="s">
        <v>81</v>
      </c>
      <c r="C169" s="55" t="s">
        <v>206</v>
      </c>
      <c r="D169" s="55"/>
      <c r="E169" s="34"/>
      <c r="F169" s="34"/>
      <c r="G169" s="51">
        <f>G170</f>
        <v>6578.0999999999995</v>
      </c>
      <c r="H169" s="51">
        <f t="shared" ref="H169:I171" si="95">H170</f>
        <v>5883.8</v>
      </c>
      <c r="I169" s="51">
        <f t="shared" si="95"/>
        <v>5733.4</v>
      </c>
    </row>
    <row r="170" spans="1:10" ht="22.5" customHeight="1" x14ac:dyDescent="0.25">
      <c r="A170" s="40" t="s">
        <v>41</v>
      </c>
      <c r="B170" s="49" t="s">
        <v>81</v>
      </c>
      <c r="C170" s="55" t="s">
        <v>206</v>
      </c>
      <c r="D170" s="55" t="s">
        <v>80</v>
      </c>
      <c r="E170" s="34"/>
      <c r="F170" s="34"/>
      <c r="G170" s="51">
        <f>G171</f>
        <v>6578.0999999999995</v>
      </c>
      <c r="H170" s="51">
        <f t="shared" si="95"/>
        <v>5883.8</v>
      </c>
      <c r="I170" s="51">
        <f t="shared" si="95"/>
        <v>5733.4</v>
      </c>
    </row>
    <row r="171" spans="1:10" ht="25.5" x14ac:dyDescent="0.25">
      <c r="A171" s="40" t="s">
        <v>95</v>
      </c>
      <c r="B171" s="49" t="s">
        <v>81</v>
      </c>
      <c r="C171" s="55" t="s">
        <v>206</v>
      </c>
      <c r="D171" s="55" t="s">
        <v>80</v>
      </c>
      <c r="E171" s="34" t="s">
        <v>152</v>
      </c>
      <c r="F171" s="34"/>
      <c r="G171" s="51">
        <f>G172</f>
        <v>6578.0999999999995</v>
      </c>
      <c r="H171" s="51">
        <f t="shared" si="95"/>
        <v>5883.8</v>
      </c>
      <c r="I171" s="51">
        <f t="shared" si="95"/>
        <v>5733.4</v>
      </c>
    </row>
    <row r="172" spans="1:10" x14ac:dyDescent="0.25">
      <c r="A172" s="40" t="s">
        <v>96</v>
      </c>
      <c r="B172" s="49" t="s">
        <v>81</v>
      </c>
      <c r="C172" s="55" t="s">
        <v>206</v>
      </c>
      <c r="D172" s="55" t="s">
        <v>80</v>
      </c>
      <c r="E172" s="34" t="s">
        <v>79</v>
      </c>
      <c r="F172" s="34"/>
      <c r="G172" s="51">
        <f>G173+G181</f>
        <v>6578.0999999999995</v>
      </c>
      <c r="H172" s="51">
        <f t="shared" ref="H172:I172" si="96">H173+H181</f>
        <v>5883.8</v>
      </c>
      <c r="I172" s="51">
        <f t="shared" si="96"/>
        <v>5733.4</v>
      </c>
    </row>
    <row r="173" spans="1:10" ht="25.5" x14ac:dyDescent="0.25">
      <c r="A173" s="40" t="s">
        <v>132</v>
      </c>
      <c r="B173" s="49" t="s">
        <v>81</v>
      </c>
      <c r="C173" s="55" t="s">
        <v>206</v>
      </c>
      <c r="D173" s="55" t="s">
        <v>80</v>
      </c>
      <c r="E173" s="34" t="s">
        <v>193</v>
      </c>
      <c r="F173" s="34"/>
      <c r="G173" s="51">
        <f>G174+G176+G179</f>
        <v>6509.9</v>
      </c>
      <c r="H173" s="51">
        <f t="shared" ref="H173:I173" si="97">H174+H176+H179</f>
        <v>5815.6</v>
      </c>
      <c r="I173" s="51">
        <f t="shared" si="97"/>
        <v>5733.4</v>
      </c>
    </row>
    <row r="174" spans="1:10" ht="25.5" x14ac:dyDescent="0.25">
      <c r="A174" s="40" t="s">
        <v>134</v>
      </c>
      <c r="B174" s="49" t="s">
        <v>81</v>
      </c>
      <c r="C174" s="55" t="s">
        <v>206</v>
      </c>
      <c r="D174" s="55" t="s">
        <v>80</v>
      </c>
      <c r="E174" s="34" t="s">
        <v>195</v>
      </c>
      <c r="F174" s="34"/>
      <c r="G174" s="51">
        <f>G175</f>
        <v>4245.3</v>
      </c>
      <c r="H174" s="51">
        <f t="shared" ref="H174:I174" si="98">H175</f>
        <v>3551</v>
      </c>
      <c r="I174" s="51">
        <f t="shared" si="98"/>
        <v>3468.7999999999997</v>
      </c>
    </row>
    <row r="175" spans="1:10" s="81" customFormat="1" ht="25.5" x14ac:dyDescent="0.25">
      <c r="A175" s="82" t="s">
        <v>42</v>
      </c>
      <c r="B175" s="83" t="s">
        <v>81</v>
      </c>
      <c r="C175" s="77" t="s">
        <v>206</v>
      </c>
      <c r="D175" s="77" t="s">
        <v>80</v>
      </c>
      <c r="E175" s="84" t="s">
        <v>195</v>
      </c>
      <c r="F175" s="84">
        <v>600</v>
      </c>
      <c r="G175" s="71">
        <f>2738+1507.3</f>
        <v>4245.3</v>
      </c>
      <c r="H175" s="69">
        <f>4770.3-1219.3</f>
        <v>3551</v>
      </c>
      <c r="I175" s="69">
        <f>4765.9-1297.1</f>
        <v>3468.7999999999997</v>
      </c>
      <c r="J175" s="94"/>
    </row>
    <row r="176" spans="1:10" hidden="1" x14ac:dyDescent="0.25">
      <c r="A176" s="40"/>
      <c r="B176" s="49" t="s">
        <v>81</v>
      </c>
      <c r="C176" s="55"/>
      <c r="D176" s="55"/>
      <c r="E176" s="34"/>
      <c r="F176" s="34"/>
      <c r="G176" s="51">
        <f>G177</f>
        <v>0</v>
      </c>
      <c r="H176" s="51">
        <f t="shared" ref="H176:I177" si="99">H177</f>
        <v>0</v>
      </c>
      <c r="I176" s="51">
        <f t="shared" si="99"/>
        <v>0</v>
      </c>
    </row>
    <row r="177" spans="1:9" hidden="1" x14ac:dyDescent="0.25">
      <c r="A177" s="40"/>
      <c r="B177" s="49" t="s">
        <v>81</v>
      </c>
      <c r="C177" s="53"/>
      <c r="D177" s="53"/>
      <c r="E177" s="34"/>
      <c r="F177" s="34"/>
      <c r="G177" s="52">
        <f>G178</f>
        <v>0</v>
      </c>
      <c r="H177" s="52">
        <f t="shared" si="99"/>
        <v>0</v>
      </c>
      <c r="I177" s="52">
        <f t="shared" si="99"/>
        <v>0</v>
      </c>
    </row>
    <row r="178" spans="1:9" hidden="1" x14ac:dyDescent="0.25">
      <c r="A178" s="29"/>
      <c r="B178" s="42" t="s">
        <v>81</v>
      </c>
      <c r="C178" s="53"/>
      <c r="D178" s="53"/>
      <c r="E178" s="45"/>
      <c r="F178" s="45">
        <v>200</v>
      </c>
      <c r="G178" s="52"/>
      <c r="H178" s="72"/>
      <c r="I178" s="72"/>
    </row>
    <row r="179" spans="1:9" ht="63.75" x14ac:dyDescent="0.25">
      <c r="A179" s="40" t="s">
        <v>135</v>
      </c>
      <c r="B179" s="49" t="s">
        <v>81</v>
      </c>
      <c r="C179" s="55" t="s">
        <v>206</v>
      </c>
      <c r="D179" s="55" t="s">
        <v>80</v>
      </c>
      <c r="E179" s="34" t="s">
        <v>196</v>
      </c>
      <c r="F179" s="34"/>
      <c r="G179" s="51">
        <f>G180</f>
        <v>2264.6</v>
      </c>
      <c r="H179" s="51">
        <f t="shared" ref="H179:I179" si="100">H180</f>
        <v>2264.6</v>
      </c>
      <c r="I179" s="51">
        <f t="shared" si="100"/>
        <v>2264.6</v>
      </c>
    </row>
    <row r="180" spans="1:9" ht="25.5" x14ac:dyDescent="0.25">
      <c r="A180" s="29" t="s">
        <v>42</v>
      </c>
      <c r="B180" s="42" t="s">
        <v>81</v>
      </c>
      <c r="C180" s="53" t="s">
        <v>206</v>
      </c>
      <c r="D180" s="53" t="s">
        <v>80</v>
      </c>
      <c r="E180" s="31" t="s">
        <v>196</v>
      </c>
      <c r="F180" s="31">
        <v>600</v>
      </c>
      <c r="G180" s="71">
        <v>2264.6</v>
      </c>
      <c r="H180" s="69">
        <v>2264.6</v>
      </c>
      <c r="I180" s="69">
        <v>2264.6</v>
      </c>
    </row>
    <row r="181" spans="1:9" ht="51" x14ac:dyDescent="0.25">
      <c r="A181" s="40" t="s">
        <v>136</v>
      </c>
      <c r="B181" s="49" t="s">
        <v>81</v>
      </c>
      <c r="C181" s="55" t="s">
        <v>206</v>
      </c>
      <c r="D181" s="55" t="s">
        <v>80</v>
      </c>
      <c r="E181" s="34" t="s">
        <v>223</v>
      </c>
      <c r="F181" s="34"/>
      <c r="G181" s="51">
        <f>G182</f>
        <v>68.2</v>
      </c>
      <c r="H181" s="51">
        <f t="shared" ref="H181:I181" si="101">H182</f>
        <v>68.2</v>
      </c>
      <c r="I181" s="51">
        <f t="shared" si="101"/>
        <v>0</v>
      </c>
    </row>
    <row r="182" spans="1:9" ht="21.75" customHeight="1" x14ac:dyDescent="0.25">
      <c r="A182" s="29" t="s">
        <v>13</v>
      </c>
      <c r="B182" s="42" t="s">
        <v>81</v>
      </c>
      <c r="C182" s="53" t="s">
        <v>206</v>
      </c>
      <c r="D182" s="53" t="s">
        <v>80</v>
      </c>
      <c r="E182" s="31" t="s">
        <v>223</v>
      </c>
      <c r="F182" s="31">
        <v>500</v>
      </c>
      <c r="G182" s="71">
        <v>68.2</v>
      </c>
      <c r="H182" s="69">
        <v>68.2</v>
      </c>
      <c r="I182" s="69"/>
    </row>
    <row r="183" spans="1:9" ht="21.75" customHeight="1" x14ac:dyDescent="0.25">
      <c r="A183" s="40" t="s">
        <v>43</v>
      </c>
      <c r="B183" s="49" t="s">
        <v>81</v>
      </c>
      <c r="C183" s="55">
        <v>10</v>
      </c>
      <c r="D183" s="55"/>
      <c r="E183" s="34"/>
      <c r="F183" s="34"/>
      <c r="G183" s="51">
        <f>G184</f>
        <v>112.9</v>
      </c>
      <c r="H183" s="62">
        <f t="shared" ref="H183:I185" si="102">H184</f>
        <v>123.1</v>
      </c>
      <c r="I183" s="62">
        <f t="shared" si="102"/>
        <v>134.19999999999999</v>
      </c>
    </row>
    <row r="184" spans="1:9" ht="21.75" customHeight="1" x14ac:dyDescent="0.25">
      <c r="A184" s="40" t="s">
        <v>44</v>
      </c>
      <c r="B184" s="49" t="s">
        <v>81</v>
      </c>
      <c r="C184" s="55">
        <v>10</v>
      </c>
      <c r="D184" s="55" t="s">
        <v>80</v>
      </c>
      <c r="E184" s="34"/>
      <c r="F184" s="34"/>
      <c r="G184" s="51">
        <f>G185</f>
        <v>112.9</v>
      </c>
      <c r="H184" s="62">
        <f t="shared" si="102"/>
        <v>123.1</v>
      </c>
      <c r="I184" s="62">
        <f t="shared" si="102"/>
        <v>134.19999999999999</v>
      </c>
    </row>
    <row r="185" spans="1:9" ht="21.75" customHeight="1" x14ac:dyDescent="0.25">
      <c r="A185" s="40" t="s">
        <v>137</v>
      </c>
      <c r="B185" s="49" t="s">
        <v>81</v>
      </c>
      <c r="C185" s="55">
        <v>10</v>
      </c>
      <c r="D185" s="55" t="s">
        <v>80</v>
      </c>
      <c r="E185" s="34" t="s">
        <v>197</v>
      </c>
      <c r="F185" s="34"/>
      <c r="G185" s="51">
        <f>G186</f>
        <v>112.9</v>
      </c>
      <c r="H185" s="62">
        <f t="shared" si="102"/>
        <v>123.1</v>
      </c>
      <c r="I185" s="62">
        <f t="shared" si="102"/>
        <v>134.19999999999999</v>
      </c>
    </row>
    <row r="186" spans="1:9" ht="21.75" customHeight="1" x14ac:dyDescent="0.25">
      <c r="A186" s="40" t="s">
        <v>138</v>
      </c>
      <c r="B186" s="49" t="s">
        <v>81</v>
      </c>
      <c r="C186" s="55">
        <v>10</v>
      </c>
      <c r="D186" s="55" t="s">
        <v>80</v>
      </c>
      <c r="E186" s="34" t="s">
        <v>198</v>
      </c>
      <c r="F186" s="34"/>
      <c r="G186" s="51">
        <f>G189</f>
        <v>112.9</v>
      </c>
      <c r="H186" s="62">
        <f t="shared" ref="H186:I186" si="103">H189</f>
        <v>123.1</v>
      </c>
      <c r="I186" s="62">
        <f t="shared" si="103"/>
        <v>134.19999999999999</v>
      </c>
    </row>
    <row r="187" spans="1:9" ht="21.75" customHeight="1" x14ac:dyDescent="0.25">
      <c r="A187" s="40" t="s">
        <v>11</v>
      </c>
      <c r="B187" s="49" t="s">
        <v>81</v>
      </c>
      <c r="C187" s="55">
        <v>10</v>
      </c>
      <c r="D187" s="55" t="s">
        <v>80</v>
      </c>
      <c r="E187" s="34" t="s">
        <v>199</v>
      </c>
      <c r="F187" s="34"/>
      <c r="G187" s="51">
        <f>G189</f>
        <v>112.9</v>
      </c>
      <c r="H187" s="62">
        <f t="shared" ref="H187:I187" si="104">H189</f>
        <v>123.1</v>
      </c>
      <c r="I187" s="62">
        <f t="shared" si="104"/>
        <v>134.19999999999999</v>
      </c>
    </row>
    <row r="188" spans="1:9" ht="21.75" customHeight="1" x14ac:dyDescent="0.25">
      <c r="A188" s="40" t="s">
        <v>139</v>
      </c>
      <c r="B188" s="49" t="s">
        <v>81</v>
      </c>
      <c r="C188" s="55">
        <v>10</v>
      </c>
      <c r="D188" s="55" t="s">
        <v>80</v>
      </c>
      <c r="E188" s="34" t="s">
        <v>200</v>
      </c>
      <c r="F188" s="34"/>
      <c r="G188" s="51">
        <f>G189</f>
        <v>112.9</v>
      </c>
      <c r="H188" s="62">
        <f t="shared" ref="H188:I188" si="105">H189</f>
        <v>123.1</v>
      </c>
      <c r="I188" s="62">
        <f t="shared" si="105"/>
        <v>134.19999999999999</v>
      </c>
    </row>
    <row r="189" spans="1:9" ht="18.75" customHeight="1" x14ac:dyDescent="0.25">
      <c r="A189" s="29" t="s">
        <v>140</v>
      </c>
      <c r="B189" s="42" t="s">
        <v>81</v>
      </c>
      <c r="C189" s="53">
        <v>10</v>
      </c>
      <c r="D189" s="53" t="s">
        <v>80</v>
      </c>
      <c r="E189" s="31" t="s">
        <v>200</v>
      </c>
      <c r="F189" s="31">
        <v>300</v>
      </c>
      <c r="G189" s="71">
        <v>112.9</v>
      </c>
      <c r="H189" s="69">
        <v>123.1</v>
      </c>
      <c r="I189" s="69">
        <v>134.19999999999999</v>
      </c>
    </row>
    <row r="190" spans="1:9" ht="18.75" customHeight="1" x14ac:dyDescent="0.25">
      <c r="A190" s="40" t="s">
        <v>141</v>
      </c>
      <c r="B190" s="42" t="s">
        <v>81</v>
      </c>
      <c r="C190" s="53">
        <v>11</v>
      </c>
      <c r="D190" s="53"/>
      <c r="E190" s="31"/>
      <c r="F190" s="31"/>
      <c r="G190" s="51">
        <f>G191</f>
        <v>70</v>
      </c>
      <c r="H190" s="62">
        <f t="shared" ref="H190:I191" si="106">H191</f>
        <v>0</v>
      </c>
      <c r="I190" s="62">
        <f t="shared" si="106"/>
        <v>0</v>
      </c>
    </row>
    <row r="191" spans="1:9" ht="29.25" customHeight="1" x14ac:dyDescent="0.25">
      <c r="A191" s="29" t="s">
        <v>142</v>
      </c>
      <c r="B191" s="42" t="s">
        <v>81</v>
      </c>
      <c r="C191" s="53">
        <v>11</v>
      </c>
      <c r="D191" s="53" t="s">
        <v>80</v>
      </c>
      <c r="E191" s="31" t="s">
        <v>152</v>
      </c>
      <c r="F191" s="31"/>
      <c r="G191" s="51">
        <f>G192</f>
        <v>70</v>
      </c>
      <c r="H191" s="62">
        <f t="shared" si="106"/>
        <v>0</v>
      </c>
      <c r="I191" s="62">
        <f t="shared" si="106"/>
        <v>0</v>
      </c>
    </row>
    <row r="192" spans="1:9" ht="18.75" customHeight="1" x14ac:dyDescent="0.25">
      <c r="A192" s="29" t="s">
        <v>96</v>
      </c>
      <c r="B192" s="42" t="s">
        <v>81</v>
      </c>
      <c r="C192" s="53">
        <v>11</v>
      </c>
      <c r="D192" s="53" t="s">
        <v>80</v>
      </c>
      <c r="E192" s="31" t="s">
        <v>79</v>
      </c>
      <c r="F192" s="31"/>
      <c r="G192" s="51">
        <f>G194</f>
        <v>70</v>
      </c>
      <c r="H192" s="62">
        <f t="shared" ref="H192:I192" si="107">H194</f>
        <v>0</v>
      </c>
      <c r="I192" s="62">
        <f t="shared" si="107"/>
        <v>0</v>
      </c>
    </row>
    <row r="193" spans="1:9" ht="33" customHeight="1" x14ac:dyDescent="0.25">
      <c r="A193" s="29" t="s">
        <v>132</v>
      </c>
      <c r="B193" s="42" t="s">
        <v>81</v>
      </c>
      <c r="C193" s="53">
        <v>11</v>
      </c>
      <c r="D193" s="53" t="s">
        <v>80</v>
      </c>
      <c r="E193" s="31" t="s">
        <v>193</v>
      </c>
      <c r="F193" s="31"/>
      <c r="G193" s="51">
        <f>G194</f>
        <v>70</v>
      </c>
      <c r="H193" s="62">
        <f t="shared" ref="H193:I194" si="108">H194</f>
        <v>0</v>
      </c>
      <c r="I193" s="62">
        <f t="shared" si="108"/>
        <v>0</v>
      </c>
    </row>
    <row r="194" spans="1:9" ht="30" customHeight="1" x14ac:dyDescent="0.25">
      <c r="A194" s="29" t="s">
        <v>143</v>
      </c>
      <c r="B194" s="42" t="s">
        <v>81</v>
      </c>
      <c r="C194" s="53">
        <v>11</v>
      </c>
      <c r="D194" s="53" t="s">
        <v>80</v>
      </c>
      <c r="E194" s="31" t="s">
        <v>201</v>
      </c>
      <c r="F194" s="31"/>
      <c r="G194" s="51">
        <f>G195</f>
        <v>70</v>
      </c>
      <c r="H194" s="62">
        <f t="shared" si="108"/>
        <v>0</v>
      </c>
      <c r="I194" s="62">
        <f t="shared" si="108"/>
        <v>0</v>
      </c>
    </row>
    <row r="195" spans="1:9" ht="18.75" customHeight="1" x14ac:dyDescent="0.25">
      <c r="A195" s="29" t="s">
        <v>118</v>
      </c>
      <c r="B195" s="42" t="s">
        <v>81</v>
      </c>
      <c r="C195" s="53">
        <v>11</v>
      </c>
      <c r="D195" s="53" t="s">
        <v>80</v>
      </c>
      <c r="E195" s="31" t="s">
        <v>201</v>
      </c>
      <c r="F195" s="31">
        <v>200</v>
      </c>
      <c r="G195" s="71">
        <v>70</v>
      </c>
      <c r="H195" s="69">
        <v>0</v>
      </c>
      <c r="I195" s="69">
        <v>0</v>
      </c>
    </row>
    <row r="196" spans="1:9" ht="31.5" x14ac:dyDescent="0.25">
      <c r="A196" s="41" t="s">
        <v>144</v>
      </c>
      <c r="B196" s="42" t="s">
        <v>81</v>
      </c>
      <c r="C196" s="53">
        <v>13</v>
      </c>
      <c r="D196" s="53"/>
      <c r="E196" s="31"/>
      <c r="F196" s="31"/>
      <c r="G196" s="51">
        <f>G197</f>
        <v>1</v>
      </c>
      <c r="H196" s="62">
        <f t="shared" ref="H196:I200" si="109">H197</f>
        <v>1</v>
      </c>
      <c r="I196" s="62">
        <f t="shared" si="109"/>
        <v>1</v>
      </c>
    </row>
    <row r="197" spans="1:9" ht="30" x14ac:dyDescent="0.25">
      <c r="A197" s="39" t="s">
        <v>145</v>
      </c>
      <c r="B197" s="42" t="s">
        <v>81</v>
      </c>
      <c r="C197" s="53">
        <v>13</v>
      </c>
      <c r="D197" s="53" t="s">
        <v>80</v>
      </c>
      <c r="E197" s="31"/>
      <c r="F197" s="31"/>
      <c r="G197" s="51">
        <f>G198</f>
        <v>1</v>
      </c>
      <c r="H197" s="62">
        <f t="shared" si="109"/>
        <v>1</v>
      </c>
      <c r="I197" s="62">
        <f t="shared" si="109"/>
        <v>1</v>
      </c>
    </row>
    <row r="198" spans="1:9" ht="43.5" customHeight="1" x14ac:dyDescent="0.25">
      <c r="A198" s="29" t="s">
        <v>146</v>
      </c>
      <c r="B198" s="42" t="s">
        <v>81</v>
      </c>
      <c r="C198" s="53">
        <v>13</v>
      </c>
      <c r="D198" s="53" t="s">
        <v>80</v>
      </c>
      <c r="E198" s="31" t="s">
        <v>202</v>
      </c>
      <c r="F198" s="31"/>
      <c r="G198" s="51">
        <f>G199</f>
        <v>1</v>
      </c>
      <c r="H198" s="62">
        <f t="shared" si="109"/>
        <v>1</v>
      </c>
      <c r="I198" s="62">
        <f t="shared" si="109"/>
        <v>1</v>
      </c>
    </row>
    <row r="199" spans="1:9" ht="20.25" customHeight="1" x14ac:dyDescent="0.25">
      <c r="A199" s="29" t="s">
        <v>147</v>
      </c>
      <c r="B199" s="42" t="s">
        <v>81</v>
      </c>
      <c r="C199" s="53">
        <v>13</v>
      </c>
      <c r="D199" s="53" t="s">
        <v>80</v>
      </c>
      <c r="E199" s="31" t="s">
        <v>203</v>
      </c>
      <c r="F199" s="31"/>
      <c r="G199" s="51">
        <f>G200</f>
        <v>1</v>
      </c>
      <c r="H199" s="62">
        <f t="shared" si="109"/>
        <v>1</v>
      </c>
      <c r="I199" s="62">
        <f t="shared" si="109"/>
        <v>1</v>
      </c>
    </row>
    <row r="200" spans="1:9" ht="20.25" customHeight="1" x14ac:dyDescent="0.25">
      <c r="A200" s="29" t="s">
        <v>148</v>
      </c>
      <c r="B200" s="42" t="s">
        <v>81</v>
      </c>
      <c r="C200" s="53">
        <v>13</v>
      </c>
      <c r="D200" s="53" t="s">
        <v>80</v>
      </c>
      <c r="E200" s="31" t="s">
        <v>204</v>
      </c>
      <c r="F200" s="31"/>
      <c r="G200" s="51">
        <f>G201</f>
        <v>1</v>
      </c>
      <c r="H200" s="62">
        <f t="shared" si="109"/>
        <v>1</v>
      </c>
      <c r="I200" s="62">
        <f t="shared" si="109"/>
        <v>1</v>
      </c>
    </row>
    <row r="201" spans="1:9" ht="20.25" customHeight="1" x14ac:dyDescent="0.25">
      <c r="A201" s="29" t="s">
        <v>149</v>
      </c>
      <c r="B201" s="42" t="s">
        <v>81</v>
      </c>
      <c r="C201" s="53">
        <v>13</v>
      </c>
      <c r="D201" s="53" t="s">
        <v>80</v>
      </c>
      <c r="E201" s="31" t="s">
        <v>204</v>
      </c>
      <c r="F201" s="31">
        <v>700</v>
      </c>
      <c r="G201" s="71">
        <v>1</v>
      </c>
      <c r="H201" s="69">
        <v>1</v>
      </c>
      <c r="I201" s="69">
        <v>1</v>
      </c>
    </row>
    <row r="203" spans="1:9" x14ac:dyDescent="0.25">
      <c r="G203" s="65"/>
      <c r="H203" s="65"/>
      <c r="I203" s="65"/>
    </row>
    <row r="204" spans="1:9" x14ac:dyDescent="0.25">
      <c r="G204" s="65"/>
      <c r="H204" s="65"/>
      <c r="I204" s="65"/>
    </row>
    <row r="205" spans="1:9" x14ac:dyDescent="0.25">
      <c r="G205" s="65"/>
      <c r="H205" s="65"/>
      <c r="I205" s="65"/>
    </row>
  </sheetData>
  <mergeCells count="7">
    <mergeCell ref="A14:I14"/>
    <mergeCell ref="G16:I16"/>
    <mergeCell ref="B16:B17"/>
    <mergeCell ref="C16:C17"/>
    <mergeCell ref="D16:D17"/>
    <mergeCell ref="E16:E17"/>
    <mergeCell ref="F16:F17"/>
  </mergeCells>
  <pageMargins left="0.70866141732283472" right="0.70866141732283472" top="0.35433070866141736" bottom="0.35433070866141736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2022-12-07T05:20:55Z</dcterms:modified>
</cp:coreProperties>
</file>